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DairyLando\Temporales\"/>
    </mc:Choice>
  </mc:AlternateContent>
  <xr:revisionPtr revIDLastSave="0" documentId="8_{3D50D2B9-159D-4DF4-B934-69C7CCC673A7}" xr6:coauthVersionLast="47" xr6:coauthVersionMax="47" xr10:uidLastSave="{00000000-0000-0000-0000-000000000000}"/>
  <bookViews>
    <workbookView xWindow="-108" yWindow="-108" windowWidth="23256" windowHeight="12456" tabRatio="664" xr2:uid="{2FD5D96D-4A03-4FF9-9C10-584A928B7B58}"/>
  </bookViews>
  <sheets>
    <sheet name="Cover" sheetId="8" r:id="rId1"/>
    <sheet name="IOFC est" sheetId="1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1" l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Z24" i="1"/>
  <c r="AA24" i="1" s="1"/>
  <c r="Y5" i="1"/>
  <c r="U6" i="1"/>
  <c r="D15" i="1"/>
  <c r="E20" i="1" s="1"/>
  <c r="E15" i="1"/>
  <c r="F15" i="1" s="1"/>
  <c r="C15" i="1"/>
  <c r="E5" i="1"/>
  <c r="F10" i="1" s="1"/>
  <c r="E17" i="1"/>
  <c r="R20" i="1" s="1"/>
  <c r="R22" i="1" s="1"/>
  <c r="F11" i="1"/>
  <c r="F17" i="1"/>
  <c r="DN10" i="1"/>
  <c r="F12" i="1" l="1"/>
  <c r="F9" i="1"/>
  <c r="F13" i="1"/>
  <c r="F14" i="1"/>
  <c r="F8" i="1"/>
</calcChain>
</file>

<file path=xl/sharedStrings.xml><?xml version="1.0" encoding="utf-8"?>
<sst xmlns="http://schemas.openxmlformats.org/spreadsheetml/2006/main" count="29" uniqueCount="29">
  <si>
    <t>Variables</t>
  </si>
  <si>
    <t>Alto</t>
  </si>
  <si>
    <t>Medio</t>
  </si>
  <si>
    <t>Bajo</t>
  </si>
  <si>
    <t>Su Tambo</t>
  </si>
  <si>
    <t>%/Ing</t>
  </si>
  <si>
    <t>Dato</t>
  </si>
  <si>
    <t>Aguja</t>
  </si>
  <si>
    <t>Verde</t>
  </si>
  <si>
    <t>Amarillo</t>
  </si>
  <si>
    <t>Rojo</t>
  </si>
  <si>
    <t>1.- Cow milk production</t>
  </si>
  <si>
    <t xml:space="preserve">   Farm milk price  (US$/liter)</t>
  </si>
  <si>
    <t xml:space="preserve">   Corn silage</t>
  </si>
  <si>
    <t xml:space="preserve">  Corn grain </t>
  </si>
  <si>
    <t xml:space="preserve">  Soybean meal</t>
  </si>
  <si>
    <t>1.1 - Milk income per cow</t>
  </si>
  <si>
    <t>2.- Feed used</t>
  </si>
  <si>
    <t>2.1- Total feed cost per cow/day</t>
  </si>
  <si>
    <t>Go to</t>
  </si>
  <si>
    <t xml:space="preserve">IOFC estimator </t>
  </si>
  <si>
    <t xml:space="preserve">   Liters/cow/day</t>
  </si>
  <si>
    <t>$/Tn As fed</t>
  </si>
  <si>
    <t>Kg As fed/cow/day</t>
  </si>
  <si>
    <t>3.- Income Over Feed Cost/cow/day</t>
  </si>
  <si>
    <t>Income over feed cost/cow</t>
  </si>
  <si>
    <t>DM%</t>
  </si>
  <si>
    <r>
      <rPr>
        <b/>
        <sz val="11"/>
        <color indexed="8"/>
        <rFont val="Calibri"/>
        <family val="2"/>
      </rPr>
      <t>Feed eficiency</t>
    </r>
    <r>
      <rPr>
        <sz val="11"/>
        <color theme="1"/>
        <rFont val="Calibri"/>
        <family val="2"/>
        <scheme val="minor"/>
      </rPr>
      <t xml:space="preserve"> (liters per kg of dry matter intake)</t>
    </r>
  </si>
  <si>
    <t>Calculated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</si>
</sst>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0" formatCode="&quot;$&quot;#,##0.00"/>
    <numFmt numFmtId="171" formatCode="0.0"/>
    <numFmt numFmtId="174" formatCode="_-* #,##0\ &quot;Pts&quot;_-;\-* #,##0\ &quot;Pts&quot;_-;_-* &quot;-&quot;\ &quot;Pts&quot;_-;_-@_-"/>
    <numFmt numFmtId="180" formatCode="0.0%"/>
    <numFmt numFmtId="181" formatCode="#,##0.0"/>
    <numFmt numFmtId="182" formatCode="&quot;$&quot;#,##0.0"/>
    <numFmt numFmtId="183" formatCode="&quot;$&quot;#,##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3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quotePrefix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183" fontId="0" fillId="2" borderId="0" xfId="0" applyNumberFormat="1" applyFill="1" applyProtection="1">
      <protection locked="0"/>
    </xf>
    <xf numFmtId="183" fontId="0" fillId="2" borderId="0" xfId="0" applyNumberFormat="1" applyFill="1" applyProtection="1"/>
    <xf numFmtId="0" fontId="4" fillId="0" borderId="0" xfId="0" applyFont="1"/>
    <xf numFmtId="0" fontId="6" fillId="3" borderId="0" xfId="0" applyFont="1" applyFill="1" applyAlignment="1" applyProtection="1">
      <alignment horizontal="center"/>
      <protection locked="0"/>
    </xf>
    <xf numFmtId="171" fontId="6" fillId="3" borderId="0" xfId="0" applyNumberFormat="1" applyFont="1" applyFill="1" applyAlignment="1" applyProtection="1">
      <alignment horizontal="center"/>
      <protection locked="0"/>
    </xf>
    <xf numFmtId="170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6" fillId="2" borderId="1" xfId="0" quotePrefix="1" applyFont="1" applyFill="1" applyBorder="1" applyAlignment="1" applyProtection="1">
      <alignment horizontal="left" vertical="center"/>
    </xf>
    <xf numFmtId="0" fontId="0" fillId="2" borderId="0" xfId="0" quotePrefix="1" applyFill="1" applyAlignment="1" applyProtection="1">
      <alignment horizontal="left"/>
    </xf>
    <xf numFmtId="0" fontId="0" fillId="2" borderId="1" xfId="0" quotePrefix="1" applyFill="1" applyBorder="1" applyAlignment="1" applyProtection="1">
      <alignment horizontal="left"/>
    </xf>
    <xf numFmtId="0" fontId="6" fillId="4" borderId="2" xfId="0" quotePrefix="1" applyFont="1" applyFill="1" applyBorder="1" applyAlignment="1" applyProtection="1">
      <alignment horizontal="left"/>
    </xf>
    <xf numFmtId="0" fontId="0" fillId="2" borderId="1" xfId="0" applyFill="1" applyBorder="1" applyProtection="1"/>
    <xf numFmtId="0" fontId="0" fillId="2" borderId="0" xfId="0" applyFill="1" applyProtection="1"/>
    <xf numFmtId="0" fontId="0" fillId="2" borderId="2" xfId="0" applyFill="1" applyBorder="1" applyProtection="1"/>
    <xf numFmtId="0" fontId="6" fillId="4" borderId="1" xfId="0" quotePrefix="1" applyFont="1" applyFill="1" applyBorder="1" applyAlignment="1" applyProtection="1">
      <alignment horizontal="left" vertical="center"/>
    </xf>
    <xf numFmtId="0" fontId="4" fillId="2" borderId="0" xfId="0" applyFont="1" applyFill="1" applyProtection="1"/>
    <xf numFmtId="0" fontId="0" fillId="0" borderId="0" xfId="0" applyProtection="1"/>
    <xf numFmtId="0" fontId="6" fillId="2" borderId="1" xfId="0" applyFont="1" applyFill="1" applyBorder="1" applyAlignment="1" applyProtection="1">
      <alignment horizontal="center"/>
    </xf>
    <xf numFmtId="0" fontId="0" fillId="4" borderId="2" xfId="0" applyFill="1" applyBorder="1" applyProtection="1"/>
    <xf numFmtId="9" fontId="6" fillId="4" borderId="1" xfId="4" applyFont="1" applyFill="1" applyBorder="1" applyProtection="1"/>
    <xf numFmtId="0" fontId="6" fillId="2" borderId="1" xfId="0" applyFont="1" applyFill="1" applyBorder="1" applyProtection="1"/>
    <xf numFmtId="0" fontId="6" fillId="2" borderId="1" xfId="0" quotePrefix="1" applyFont="1" applyFill="1" applyBorder="1" applyAlignment="1" applyProtection="1">
      <alignment horizontal="center"/>
    </xf>
    <xf numFmtId="180" fontId="3" fillId="2" borderId="0" xfId="4" applyNumberFormat="1" applyFont="1" applyFill="1" applyProtection="1"/>
    <xf numFmtId="4" fontId="0" fillId="0" borderId="0" xfId="0" applyNumberFormat="1" applyProtection="1"/>
    <xf numFmtId="181" fontId="4" fillId="2" borderId="0" xfId="0" applyNumberFormat="1" applyFont="1" applyFill="1" applyProtection="1"/>
    <xf numFmtId="180" fontId="3" fillId="2" borderId="2" xfId="4" applyNumberFormat="1" applyFont="1" applyFill="1" applyBorder="1" applyProtection="1"/>
    <xf numFmtId="0" fontId="0" fillId="4" borderId="1" xfId="0" applyFill="1" applyBorder="1" applyProtection="1"/>
    <xf numFmtId="170" fontId="6" fillId="4" borderId="1" xfId="0" applyNumberFormat="1" applyFont="1" applyFill="1" applyBorder="1" applyProtection="1"/>
    <xf numFmtId="180" fontId="6" fillId="4" borderId="2" xfId="4" applyNumberFormat="1" applyFont="1" applyFill="1" applyBorder="1" applyProtection="1"/>
    <xf numFmtId="0" fontId="4" fillId="0" borderId="0" xfId="0" applyFont="1" applyProtection="1"/>
    <xf numFmtId="0" fontId="0" fillId="5" borderId="0" xfId="0" applyFill="1"/>
    <xf numFmtId="0" fontId="5" fillId="5" borderId="0" xfId="1" applyFill="1"/>
    <xf numFmtId="0" fontId="0" fillId="2" borderId="0" xfId="0" applyFont="1" applyFill="1" applyProtection="1"/>
    <xf numFmtId="0" fontId="0" fillId="0" borderId="0" xfId="0" applyFont="1" applyProtection="1"/>
    <xf numFmtId="0" fontId="0" fillId="0" borderId="0" xfId="0" applyFont="1"/>
    <xf numFmtId="0" fontId="7" fillId="5" borderId="0" xfId="0" applyFont="1" applyFill="1" applyBorder="1"/>
    <xf numFmtId="170" fontId="6" fillId="4" borderId="2" xfId="0" applyNumberFormat="1" applyFont="1" applyFill="1" applyBorder="1" applyProtection="1"/>
    <xf numFmtId="0" fontId="0" fillId="2" borderId="1" xfId="0" quotePrefix="1" applyFill="1" applyBorder="1" applyAlignment="1" applyProtection="1">
      <alignment horizontal="left"/>
      <protection locked="0"/>
    </xf>
    <xf numFmtId="183" fontId="0" fillId="2" borderId="1" xfId="0" applyNumberFormat="1" applyFill="1" applyBorder="1" applyProtection="1">
      <protection locked="0"/>
    </xf>
    <xf numFmtId="182" fontId="0" fillId="2" borderId="0" xfId="0" applyNumberFormat="1" applyFill="1" applyProtection="1">
      <protection locked="0"/>
    </xf>
    <xf numFmtId="170" fontId="0" fillId="2" borderId="0" xfId="0" applyNumberFormat="1" applyFill="1" applyProtection="1"/>
    <xf numFmtId="0" fontId="6" fillId="3" borderId="0" xfId="0" applyFont="1" applyFill="1" applyBorder="1" applyAlignment="1" applyProtection="1">
      <alignment horizontal="center"/>
      <protection locked="0"/>
    </xf>
    <xf numFmtId="9" fontId="6" fillId="3" borderId="0" xfId="4" applyFont="1" applyFill="1" applyAlignment="1" applyProtection="1">
      <alignment horizontal="center"/>
      <protection locked="0"/>
    </xf>
    <xf numFmtId="9" fontId="6" fillId="3" borderId="1" xfId="4" applyFont="1" applyFill="1" applyBorder="1" applyAlignment="1" applyProtection="1">
      <alignment horizontal="center"/>
      <protection locked="0"/>
    </xf>
    <xf numFmtId="0" fontId="0" fillId="6" borderId="0" xfId="0" applyFill="1" applyProtection="1"/>
    <xf numFmtId="0" fontId="8" fillId="2" borderId="0" xfId="0" applyFont="1" applyFill="1" applyProtection="1"/>
    <xf numFmtId="0" fontId="0" fillId="2" borderId="0" xfId="0" applyFill="1"/>
    <xf numFmtId="2" fontId="6" fillId="6" borderId="0" xfId="0" applyNumberFormat="1" applyFont="1" applyFill="1" applyProtection="1"/>
    <xf numFmtId="2" fontId="4" fillId="2" borderId="0" xfId="0" applyNumberFormat="1" applyFont="1" applyFill="1" applyProtection="1"/>
    <xf numFmtId="0" fontId="4" fillId="2" borderId="0" xfId="0" applyFont="1" applyFill="1"/>
    <xf numFmtId="0" fontId="9" fillId="7" borderId="1" xfId="0" quotePrefix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</cellXfs>
  <cellStyles count="5">
    <cellStyle name="Hipervínculo" xfId="1" builtinId="8"/>
    <cellStyle name="Moneda [0] 2" xfId="2" xr:uid="{C59AC686-DD7F-4590-957A-699EA853E1F1}"/>
    <cellStyle name="Normal" xfId="0" builtinId="0"/>
    <cellStyle name="Normal 2" xfId="3" xr:uid="{18F0AFF8-BA07-49F3-86D9-B63A6348C27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2000" b="1"/>
              <a:t>Gross margin probability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1"/>
          <c:order val="0"/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800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0-5988-48B2-B9AE-FE02F4C5DD6A}"/>
              </c:ext>
            </c:extLst>
          </c:dPt>
          <c:dPt>
            <c:idx val="1"/>
            <c:bubble3D val="0"/>
            <c:spPr>
              <a:solidFill>
                <a:srgbClr val="CC33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5988-48B2-B9AE-FE02F4C5DD6A}"/>
              </c:ext>
            </c:extLst>
          </c:dPt>
          <c:dPt>
            <c:idx val="2"/>
            <c:bubble3D val="0"/>
            <c:spPr>
              <a:solidFill>
                <a:srgbClr val="FF33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2-5988-48B2-B9AE-FE02F4C5DD6A}"/>
              </c:ext>
            </c:extLst>
          </c:dPt>
          <c:dPt>
            <c:idx val="3"/>
            <c:bubble3D val="0"/>
            <c:spPr>
              <a:solidFill>
                <a:srgbClr val="FFCC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5988-48B2-B9AE-FE02F4C5DD6A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4-5988-48B2-B9AE-FE02F4C5DD6A}"/>
              </c:ext>
            </c:extLst>
          </c:dPt>
          <c:dPt>
            <c:idx val="5"/>
            <c:bubble3D val="0"/>
            <c:spPr>
              <a:solidFill>
                <a:srgbClr val="CCFF33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5988-48B2-B9AE-FE02F4C5DD6A}"/>
              </c:ext>
            </c:extLst>
          </c:dPt>
          <c:dPt>
            <c:idx val="6"/>
            <c:bubble3D val="0"/>
            <c:spPr>
              <a:solidFill>
                <a:srgbClr val="66FF33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6-5988-48B2-B9AE-FE02F4C5DD6A}"/>
              </c:ext>
            </c:extLst>
          </c:dPt>
          <c:dPt>
            <c:idx val="7"/>
            <c:bubble3D val="0"/>
            <c:spPr>
              <a:solidFill>
                <a:srgbClr val="0099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5988-48B2-B9AE-FE02F4C5DD6A}"/>
              </c:ext>
            </c:extLst>
          </c:dPt>
          <c:dPt>
            <c:idx val="8"/>
            <c:bubble3D val="0"/>
            <c:spPr>
              <a:solidFill>
                <a:srgbClr val="008000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8-5988-48B2-B9AE-FE02F4C5DD6A}"/>
              </c:ext>
            </c:extLst>
          </c:dPt>
          <c:dPt>
            <c:idx val="9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88-48B2-B9AE-FE02F4C5DD6A}"/>
              </c:ext>
            </c:extLst>
          </c:dPt>
          <c:val>
            <c:numRef>
              <c:f>'IOFC est'!$Q$3:$Q$12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88-48B2-B9AE-FE02F4C5D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4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333333333333334"/>
          <c:y val="9.2592592592592587E-2"/>
          <c:w val="0.53888888888888886"/>
          <c:h val="0.89814814814814814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B5D3-4B79-8187-FBF976DD1F98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19050"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B5D3-4B79-8187-FBF976DD1F98}"/>
              </c:ext>
            </c:extLst>
          </c:dPt>
          <c:dPt>
            <c:idx val="2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B5D3-4B79-8187-FBF976DD1F98}"/>
              </c:ext>
            </c:extLst>
          </c:dPt>
          <c:val>
            <c:numRef>
              <c:f>'IOFC est'!$R$20:$R$22</c:f>
              <c:numCache>
                <c:formatCode>General</c:formatCode>
                <c:ptCount val="3"/>
                <c:pt idx="0" formatCode="#,##0.0">
                  <c:v>6.1999999999999993</c:v>
                </c:pt>
                <c:pt idx="1">
                  <c:v>1</c:v>
                </c:pt>
                <c:pt idx="2" formatCode="#,##0.0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D3-4B79-8187-FBF976DD1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556260</xdr:colOff>
      <xdr:row>4</xdr:row>
      <xdr:rowOff>28575</xdr:rowOff>
    </xdr:from>
    <xdr:to>
      <xdr:col>4</xdr:col>
      <xdr:colOff>66690</xdr:colOff>
      <xdr:row>17</xdr:row>
      <xdr:rowOff>125735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7A1BDA-DD13-418C-BF0F-E578939C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90575"/>
          <a:ext cx="2581274" cy="25812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oneCellAnchor>
    <xdr:from>
      <xdr:col>3</xdr:col>
      <xdr:colOff>329565</xdr:colOff>
      <xdr:row>8</xdr:row>
      <xdr:rowOff>154305</xdr:rowOff>
    </xdr:from>
    <xdr:ext cx="7674676" cy="844089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7152BC3E-C0E9-42AC-B359-C28C12F03E60}"/>
            </a:ext>
          </a:extLst>
        </xdr:cNvPr>
        <xdr:cNvSpPr/>
      </xdr:nvSpPr>
      <xdr:spPr>
        <a:xfrm>
          <a:off x="2600325" y="1685925"/>
          <a:ext cx="7674676" cy="83612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>
            <a:lnSpc>
              <a:spcPts val="5800"/>
            </a:lnSpc>
          </a:pPr>
          <a:r>
            <a:rPr lang="es-ES" sz="48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3000" endA="300" endPos="35500" dir="5400000" sy="-90000" algn="bl" rotWithShape="0"/>
              </a:effectLst>
            </a:rPr>
            <a:t>Income over feed cost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0</xdr:row>
      <xdr:rowOff>83820</xdr:rowOff>
    </xdr:from>
    <xdr:to>
      <xdr:col>11</xdr:col>
      <xdr:colOff>518160</xdr:colOff>
      <xdr:row>16</xdr:row>
      <xdr:rowOff>76200</xdr:rowOff>
    </xdr:to>
    <xdr:graphicFrame macro="">
      <xdr:nvGraphicFramePr>
        <xdr:cNvPr id="1371" name="Gráfico 4">
          <a:extLst>
            <a:ext uri="{FF2B5EF4-FFF2-40B4-BE49-F238E27FC236}">
              <a16:creationId xmlns:a16="http://schemas.microsoft.com/office/drawing/2014/main" id="{FF6F1DA7-11B8-4936-2CFF-56D20B32F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396240</xdr:colOff>
      <xdr:row>0</xdr:row>
      <xdr:rowOff>205740</xdr:rowOff>
    </xdr:from>
    <xdr:to>
      <xdr:col>11</xdr:col>
      <xdr:colOff>167640</xdr:colOff>
      <xdr:row>16</xdr:row>
      <xdr:rowOff>91440</xdr:rowOff>
    </xdr:to>
    <xdr:graphicFrame macro="">
      <xdr:nvGraphicFramePr>
        <xdr:cNvPr id="1372" name="Gráfico 5">
          <a:extLst>
            <a:ext uri="{FF2B5EF4-FFF2-40B4-BE49-F238E27FC236}">
              <a16:creationId xmlns:a16="http://schemas.microsoft.com/office/drawing/2014/main" id="{3798F97A-BD7B-514A-B739-BD9652CAF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455771</xdr:colOff>
      <xdr:row>0</xdr:row>
      <xdr:rowOff>11906</xdr:rowOff>
    </xdr:from>
    <xdr:to>
      <xdr:col>46</xdr:col>
      <xdr:colOff>431959</xdr:colOff>
      <xdr:row>27</xdr:row>
      <xdr:rowOff>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B41F3A3-2CC4-49A3-815A-7F6EAA6F8CEB}"/>
            </a:ext>
          </a:extLst>
        </xdr:cNvPr>
        <xdr:cNvSpPr/>
      </xdr:nvSpPr>
      <xdr:spPr>
        <a:xfrm>
          <a:off x="6022386" y="11906"/>
          <a:ext cx="30906833" cy="515002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AR"/>
        </a:p>
      </xdr:txBody>
    </xdr:sp>
    <xdr:clientData/>
  </xdr:twoCellAnchor>
  <xdr:twoCellAnchor editAs="oneCell">
    <xdr:from>
      <xdr:col>8</xdr:col>
      <xdr:colOff>297180</xdr:colOff>
      <xdr:row>6</xdr:row>
      <xdr:rowOff>167640</xdr:rowOff>
    </xdr:from>
    <xdr:to>
      <xdr:col>9</xdr:col>
      <xdr:colOff>327660</xdr:colOff>
      <xdr:row>11</xdr:row>
      <xdr:rowOff>0</xdr:rowOff>
    </xdr:to>
    <xdr:pic>
      <xdr:nvPicPr>
        <xdr:cNvPr id="1374" name="Imagen 10">
          <a:extLst>
            <a:ext uri="{FF2B5EF4-FFF2-40B4-BE49-F238E27FC236}">
              <a16:creationId xmlns:a16="http://schemas.microsoft.com/office/drawing/2014/main" id="{20A2B24F-4747-8D69-C183-E34B69E6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0080" y="1386840"/>
          <a:ext cx="822960" cy="746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697230</xdr:colOff>
      <xdr:row>0</xdr:row>
      <xdr:rowOff>35719</xdr:rowOff>
    </xdr:from>
    <xdr:to>
      <xdr:col>21</xdr:col>
      <xdr:colOff>186218</xdr:colOff>
      <xdr:row>20</xdr:row>
      <xdr:rowOff>170977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4AE4CDF5-D8DB-4357-8D3B-03949CF0490C}"/>
            </a:ext>
          </a:extLst>
        </xdr:cNvPr>
        <xdr:cNvSpPr/>
      </xdr:nvSpPr>
      <xdr:spPr>
        <a:xfrm>
          <a:off x="6572250" y="35719"/>
          <a:ext cx="10179844" cy="575071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AR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0.59297</cdr:x>
      <cdr:y>0.46953</cdr:y>
    </cdr:from>
    <cdr:to>
      <cdr:x>0.73931</cdr:x>
      <cdr:y>0.55908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FF9A044-A009-4A65-BD97-52DBBE8CBE33}"/>
            </a:ext>
          </a:extLst>
        </cdr:cNvPr>
        <cdr:cNvSpPr txBox="1"/>
      </cdr:nvSpPr>
      <cdr:spPr>
        <a:xfrm xmlns:a="http://schemas.openxmlformats.org/drawingml/2006/main">
          <a:off x="2556710" y="1321502"/>
          <a:ext cx="711867" cy="2732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800" b="1">
              <a:solidFill>
                <a:schemeClr val="bg1"/>
              </a:solidFill>
            </a:rPr>
            <a:t>(+)</a:t>
          </a:r>
        </a:p>
      </cdr:txBody>
    </cdr:sp>
  </cdr:relSizeAnchor>
  <cdr:relSizeAnchor xmlns:cdr="http://schemas.openxmlformats.org/drawingml/2006/chartDrawing">
    <cdr:from>
      <cdr:x>0.27894</cdr:x>
      <cdr:y>0.46948</cdr:y>
    </cdr:from>
    <cdr:to>
      <cdr:x>0.37765</cdr:x>
      <cdr:y>0.55952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1DEB0D2-5533-4486-AFEE-052ED32C997F}"/>
            </a:ext>
          </a:extLst>
        </cdr:cNvPr>
        <cdr:cNvSpPr txBox="1"/>
      </cdr:nvSpPr>
      <cdr:spPr>
        <a:xfrm xmlns:a="http://schemas.openxmlformats.org/drawingml/2006/main">
          <a:off x="1032710" y="1321354"/>
          <a:ext cx="480453" cy="274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800" b="1">
              <a:solidFill>
                <a:schemeClr val="bg1"/>
              </a:solidFill>
            </a:rPr>
            <a:t>(-)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0829-882D-4122-9D01-648B8B047022}">
  <dimension ref="A1:Y274"/>
  <sheetViews>
    <sheetView tabSelected="1" workbookViewId="0">
      <selection activeCell="O16" sqref="O16"/>
    </sheetView>
  </sheetViews>
  <sheetFormatPr baseColWidth="10" defaultRowHeight="14.4" x14ac:dyDescent="0.3"/>
  <sheetData>
    <row r="1" spans="1:25" x14ac:dyDescent="0.3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x14ac:dyDescent="0.3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x14ac:dyDescent="0.3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spans="1:25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x14ac:dyDescent="0.3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x14ac:dyDescent="0.3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5" x14ac:dyDescent="0.3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x14ac:dyDescent="0.3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40" t="s">
        <v>19</v>
      </c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 t="s">
        <v>20</v>
      </c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x14ac:dyDescent="0.3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6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x14ac:dyDescent="0.3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3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3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x14ac:dyDescent="0.3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x14ac:dyDescent="0.3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x14ac:dyDescent="0.3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3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x14ac:dyDescent="0.3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x14ac:dyDescent="0.3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3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x14ac:dyDescent="0.3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x14ac:dyDescent="0.3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3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3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3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3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3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3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3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x14ac:dyDescent="0.3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x14ac:dyDescent="0.3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x14ac:dyDescent="0.3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x14ac:dyDescent="0.3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x14ac:dyDescent="0.3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x14ac:dyDescent="0.3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x14ac:dyDescent="0.3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x14ac:dyDescent="0.3">
      <c r="A53" s="35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x14ac:dyDescent="0.3">
      <c r="A54" s="35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x14ac:dyDescent="0.3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x14ac:dyDescent="0.3">
      <c r="A56" s="35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x14ac:dyDescent="0.3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x14ac:dyDescent="0.3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x14ac:dyDescent="0.3">
      <c r="A59" s="35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x14ac:dyDescent="0.3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x14ac:dyDescent="0.3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x14ac:dyDescent="0.3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x14ac:dyDescent="0.3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x14ac:dyDescent="0.3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x14ac:dyDescent="0.3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x14ac:dyDescent="0.3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x14ac:dyDescent="0.3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x14ac:dyDescent="0.3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x14ac:dyDescent="0.3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x14ac:dyDescent="0.3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x14ac:dyDescent="0.3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x14ac:dyDescent="0.3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x14ac:dyDescent="0.3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x14ac:dyDescent="0.3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x14ac:dyDescent="0.3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x14ac:dyDescent="0.3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x14ac:dyDescent="0.3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x14ac:dyDescent="0.3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x14ac:dyDescent="0.3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x14ac:dyDescent="0.3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x14ac:dyDescent="0.3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x14ac:dyDescent="0.3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x14ac:dyDescent="0.3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x14ac:dyDescent="0.3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x14ac:dyDescent="0.3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x14ac:dyDescent="0.3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x14ac:dyDescent="0.3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x14ac:dyDescent="0.3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x14ac:dyDescent="0.3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x14ac:dyDescent="0.3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x14ac:dyDescent="0.3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x14ac:dyDescent="0.3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x14ac:dyDescent="0.3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x14ac:dyDescent="0.3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x14ac:dyDescent="0.3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x14ac:dyDescent="0.3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x14ac:dyDescent="0.3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x14ac:dyDescent="0.3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x14ac:dyDescent="0.3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x14ac:dyDescent="0.3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x14ac:dyDescent="0.3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x14ac:dyDescent="0.3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x14ac:dyDescent="0.3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1:25" x14ac:dyDescent="0.3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1:25" x14ac:dyDescent="0.3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1:25" x14ac:dyDescent="0.3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x14ac:dyDescent="0.3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x14ac:dyDescent="0.3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x14ac:dyDescent="0.3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x14ac:dyDescent="0.3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x14ac:dyDescent="0.3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x14ac:dyDescent="0.3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x14ac:dyDescent="0.3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x14ac:dyDescent="0.3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x14ac:dyDescent="0.3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x14ac:dyDescent="0.3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x14ac:dyDescent="0.3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x14ac:dyDescent="0.3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x14ac:dyDescent="0.3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x14ac:dyDescent="0.3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x14ac:dyDescent="0.3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x14ac:dyDescent="0.3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x14ac:dyDescent="0.3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 spans="1:25" x14ac:dyDescent="0.3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x14ac:dyDescent="0.3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x14ac:dyDescent="0.3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x14ac:dyDescent="0.3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x14ac:dyDescent="0.3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 spans="1:25" x14ac:dyDescent="0.3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x14ac:dyDescent="0.3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 spans="1:25" x14ac:dyDescent="0.3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x14ac:dyDescent="0.3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 spans="1:25" x14ac:dyDescent="0.3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x14ac:dyDescent="0.3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x14ac:dyDescent="0.3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x14ac:dyDescent="0.3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x14ac:dyDescent="0.3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 spans="1:25" x14ac:dyDescent="0.3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 spans="1:25" x14ac:dyDescent="0.3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 spans="1:25" x14ac:dyDescent="0.3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 spans="1:25" x14ac:dyDescent="0.3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 spans="1:25" x14ac:dyDescent="0.3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 spans="1:25" x14ac:dyDescent="0.3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 spans="1:25" x14ac:dyDescent="0.3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 spans="1:25" x14ac:dyDescent="0.3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x14ac:dyDescent="0.3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 spans="1:25" x14ac:dyDescent="0.3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 spans="1:25" x14ac:dyDescent="0.3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 spans="1:25" x14ac:dyDescent="0.3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1:25" x14ac:dyDescent="0.3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 spans="1:25" x14ac:dyDescent="0.3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 spans="1:25" x14ac:dyDescent="0.3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 spans="1:25" x14ac:dyDescent="0.3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 spans="1:25" x14ac:dyDescent="0.3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x14ac:dyDescent="0.3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 spans="1:25" x14ac:dyDescent="0.3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 spans="1:25" x14ac:dyDescent="0.3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 spans="1:25" x14ac:dyDescent="0.3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 spans="1:25" x14ac:dyDescent="0.3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 spans="1:25" x14ac:dyDescent="0.3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 spans="1:25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 spans="1:25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 spans="1:25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 spans="1:25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 spans="1:25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 spans="1:25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5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 spans="1:25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 spans="1:25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 spans="1:25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 spans="1:25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 spans="1:25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 spans="1:25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 spans="1:25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 spans="1:25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 spans="1:25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 spans="1:25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 spans="1:25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 spans="1:25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 spans="1:25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 spans="1:25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 spans="1:25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x14ac:dyDescent="0.3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x14ac:dyDescent="0.3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 spans="1:25" x14ac:dyDescent="0.3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 spans="1:25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 spans="1:25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 spans="1:25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 spans="1:25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 spans="1:25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 spans="1:25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 spans="1:25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 spans="1:25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 spans="1:25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 spans="1:25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 spans="1:25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 spans="1:25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  <row r="204" spans="1:25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</row>
    <row r="205" spans="1:25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</row>
    <row r="206" spans="1:25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</row>
    <row r="207" spans="1:25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</row>
    <row r="208" spans="1:25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</row>
    <row r="209" spans="1:25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</row>
    <row r="211" spans="1:25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</row>
    <row r="212" spans="1:25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</row>
    <row r="213" spans="1:25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</row>
    <row r="214" spans="1:25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</row>
    <row r="215" spans="1:25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</row>
    <row r="216" spans="1:25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</row>
    <row r="217" spans="1:25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</row>
    <row r="218" spans="1:25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</row>
    <row r="219" spans="1:25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</row>
    <row r="220" spans="1:25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</row>
    <row r="221" spans="1:25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</row>
    <row r="222" spans="1:25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</row>
    <row r="223" spans="1:25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</row>
    <row r="224" spans="1:25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</row>
    <row r="225" spans="1:25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</row>
    <row r="226" spans="1:25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</row>
    <row r="227" spans="1:25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</row>
    <row r="228" spans="1:25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</row>
    <row r="229" spans="1:25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</row>
    <row r="231" spans="1:25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</row>
    <row r="232" spans="1:25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</row>
    <row r="233" spans="1:25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</row>
    <row r="234" spans="1:25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</row>
    <row r="235" spans="1:25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</row>
    <row r="236" spans="1:25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</row>
    <row r="237" spans="1:25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</row>
    <row r="238" spans="1:25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</row>
    <row r="239" spans="1:25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</row>
    <row r="240" spans="1:25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</row>
    <row r="241" spans="1:25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</row>
    <row r="242" spans="1:25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</row>
    <row r="243" spans="1:25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</row>
    <row r="244" spans="1:25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</row>
    <row r="245" spans="1:25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</row>
    <row r="246" spans="1:25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</row>
    <row r="247" spans="1:25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</row>
    <row r="248" spans="1:25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</row>
    <row r="249" spans="1:25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</row>
    <row r="250" spans="1:25" x14ac:dyDescent="0.3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</row>
    <row r="251" spans="1:25" x14ac:dyDescent="0.3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</row>
    <row r="252" spans="1:25" x14ac:dyDescent="0.3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</row>
    <row r="253" spans="1:25" x14ac:dyDescent="0.3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</row>
    <row r="254" spans="1:25" x14ac:dyDescent="0.3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</row>
    <row r="255" spans="1:25" x14ac:dyDescent="0.3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</row>
    <row r="256" spans="1:25" x14ac:dyDescent="0.3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</row>
    <row r="257" spans="1:25" x14ac:dyDescent="0.3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</row>
    <row r="258" spans="1:25" x14ac:dyDescent="0.3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</row>
    <row r="259" spans="1:25" x14ac:dyDescent="0.3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</row>
    <row r="260" spans="1:25" x14ac:dyDescent="0.3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</row>
    <row r="261" spans="1:25" x14ac:dyDescent="0.3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</row>
    <row r="262" spans="1:25" x14ac:dyDescent="0.3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</row>
    <row r="263" spans="1:25" x14ac:dyDescent="0.3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</row>
    <row r="264" spans="1:25" x14ac:dyDescent="0.3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</row>
    <row r="265" spans="1:25" x14ac:dyDescent="0.3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</row>
    <row r="266" spans="1:25" x14ac:dyDescent="0.3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</row>
    <row r="267" spans="1:25" x14ac:dyDescent="0.3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</row>
    <row r="268" spans="1:25" x14ac:dyDescent="0.3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</row>
    <row r="269" spans="1:25" x14ac:dyDescent="0.3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</row>
    <row r="270" spans="1:25" x14ac:dyDescent="0.3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</row>
    <row r="271" spans="1:25" x14ac:dyDescent="0.3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</row>
    <row r="272" spans="1:25" x14ac:dyDescent="0.3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</row>
    <row r="273" spans="1:25" x14ac:dyDescent="0.3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</row>
    <row r="274" spans="1:25" x14ac:dyDescent="0.3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</row>
  </sheetData>
  <hyperlinks>
    <hyperlink ref="O16" location="'IOFC est'!B1" display="IOFC estimator " xr:uid="{033A020D-0A0F-484C-8088-9D06B1DE0594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9892-D47A-4765-BD4B-67DD488584AF}">
  <sheetPr>
    <tabColor theme="3" tint="-0.499984740745262"/>
  </sheetPr>
  <dimension ref="A1:EH203"/>
  <sheetViews>
    <sheetView zoomScale="93" zoomScaleNormal="93" workbookViewId="0">
      <selection activeCell="B1" sqref="B1:F1"/>
    </sheetView>
  </sheetViews>
  <sheetFormatPr baseColWidth="10" defaultRowHeight="14.4" x14ac:dyDescent="0.3"/>
  <cols>
    <col min="1" max="1" width="11.44140625" style="2" customWidth="1"/>
    <col min="2" max="2" width="33.88671875" customWidth="1"/>
    <col min="3" max="3" width="18.5546875" customWidth="1"/>
    <col min="4" max="4" width="7.6640625" customWidth="1"/>
    <col min="5" max="5" width="12.33203125" customWidth="1"/>
    <col min="6" max="6" width="9.109375" customWidth="1"/>
    <col min="13" max="13" width="11.44140625" style="39" customWidth="1"/>
    <col min="14" max="15" width="7.109375" style="39" customWidth="1"/>
    <col min="16" max="25" width="7.109375" style="54" customWidth="1"/>
    <col min="26" max="26" width="11.44140625" style="54" customWidth="1"/>
    <col min="27" max="36" width="11.44140625" style="39" customWidth="1"/>
    <col min="37" max="39" width="11.44140625" style="7" customWidth="1"/>
    <col min="40" max="45" width="11.44140625" style="39" customWidth="1"/>
  </cols>
  <sheetData>
    <row r="1" spans="1:138" ht="25.8" x14ac:dyDescent="0.3">
      <c r="A1" s="56"/>
      <c r="B1" s="55" t="s">
        <v>25</v>
      </c>
      <c r="C1" s="55"/>
      <c r="D1" s="55"/>
      <c r="E1" s="55"/>
      <c r="F1" s="55"/>
      <c r="G1" s="17"/>
      <c r="H1" s="17"/>
      <c r="I1" s="17"/>
      <c r="J1" s="17"/>
      <c r="K1" s="17"/>
      <c r="L1" s="17"/>
      <c r="M1" s="37"/>
      <c r="N1" s="37"/>
      <c r="O1" s="37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20"/>
      <c r="AL1" s="20"/>
      <c r="AM1" s="20"/>
      <c r="AN1" s="37"/>
      <c r="AO1" s="37"/>
      <c r="AP1" s="37"/>
      <c r="AQ1" s="37"/>
      <c r="AR1" s="37"/>
      <c r="AS1" s="3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</row>
    <row r="2" spans="1:138" x14ac:dyDescent="0.3">
      <c r="A2" s="56"/>
      <c r="B2" s="12" t="s">
        <v>11</v>
      </c>
      <c r="C2" s="22" t="s">
        <v>0</v>
      </c>
      <c r="D2" s="22"/>
      <c r="E2" s="22"/>
      <c r="F2" s="18"/>
      <c r="G2" s="17"/>
      <c r="H2" s="17"/>
      <c r="I2" s="17"/>
      <c r="J2" s="17"/>
      <c r="K2" s="17"/>
      <c r="L2" s="17"/>
      <c r="M2" s="37"/>
      <c r="N2" s="37"/>
      <c r="O2" s="37"/>
      <c r="P2" s="20"/>
      <c r="Q2" s="20"/>
      <c r="R2" s="20"/>
      <c r="S2" s="20"/>
      <c r="T2" s="20"/>
      <c r="U2" s="20"/>
      <c r="V2" s="20"/>
      <c r="W2" s="20"/>
      <c r="X2" s="20">
        <v>0.5</v>
      </c>
      <c r="Y2" s="20">
        <v>0.5</v>
      </c>
      <c r="Z2" s="20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20"/>
      <c r="AL2" s="20"/>
      <c r="AM2" s="20"/>
      <c r="AN2" s="37"/>
      <c r="AO2" s="37"/>
      <c r="AP2" s="37"/>
      <c r="AQ2" s="37"/>
      <c r="AR2" s="37"/>
      <c r="AS2" s="3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</row>
    <row r="3" spans="1:138" x14ac:dyDescent="0.3">
      <c r="A3" s="17"/>
      <c r="B3" s="13" t="s">
        <v>21</v>
      </c>
      <c r="C3" s="9">
        <v>38</v>
      </c>
      <c r="D3" s="9"/>
      <c r="E3" s="17"/>
      <c r="F3" s="17"/>
      <c r="G3" s="17"/>
      <c r="H3" s="17"/>
      <c r="I3" s="17"/>
      <c r="J3" s="17"/>
      <c r="K3" s="17"/>
      <c r="L3" s="17"/>
      <c r="M3" s="37"/>
      <c r="N3" s="37"/>
      <c r="O3" s="37"/>
      <c r="P3" s="20">
        <v>0.1</v>
      </c>
      <c r="Q3" s="20">
        <v>1</v>
      </c>
      <c r="R3" s="20"/>
      <c r="S3" s="20"/>
      <c r="T3" s="20" t="s">
        <v>8</v>
      </c>
      <c r="U3" s="20">
        <v>8</v>
      </c>
      <c r="V3" s="20"/>
      <c r="W3" s="20"/>
      <c r="X3" s="20">
        <v>0.9</v>
      </c>
      <c r="Y3" s="20">
        <v>0.5</v>
      </c>
      <c r="Z3" s="20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20"/>
      <c r="AL3" s="20"/>
      <c r="AM3" s="20"/>
      <c r="AN3" s="37"/>
      <c r="AO3" s="37"/>
      <c r="AP3" s="37"/>
      <c r="AQ3" s="37"/>
      <c r="AR3" s="37"/>
      <c r="AS3" s="3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</row>
    <row r="4" spans="1:138" x14ac:dyDescent="0.3">
      <c r="A4" s="17"/>
      <c r="B4" s="14" t="s">
        <v>12</v>
      </c>
      <c r="C4" s="10">
        <v>0.3</v>
      </c>
      <c r="D4" s="10"/>
      <c r="E4" s="16"/>
      <c r="F4" s="16"/>
      <c r="G4" s="17"/>
      <c r="H4" s="17"/>
      <c r="I4" s="17"/>
      <c r="J4" s="17"/>
      <c r="K4" s="17"/>
      <c r="L4" s="17"/>
      <c r="M4" s="37"/>
      <c r="N4" s="37"/>
      <c r="O4" s="37"/>
      <c r="P4" s="20">
        <v>0.2</v>
      </c>
      <c r="Q4" s="20">
        <v>1</v>
      </c>
      <c r="R4" s="20"/>
      <c r="S4" s="20"/>
      <c r="T4" s="20" t="s">
        <v>9</v>
      </c>
      <c r="U4" s="20">
        <v>5</v>
      </c>
      <c r="V4" s="20"/>
      <c r="W4" s="20"/>
      <c r="X4" s="53">
        <v>1</v>
      </c>
      <c r="Y4" s="20">
        <v>0.5</v>
      </c>
      <c r="Z4" s="20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20"/>
      <c r="AL4" s="20"/>
      <c r="AM4" s="20"/>
      <c r="AN4" s="37"/>
      <c r="AO4" s="37"/>
      <c r="AP4" s="37"/>
      <c r="AQ4" s="37"/>
      <c r="AR4" s="37"/>
      <c r="AS4" s="3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</row>
    <row r="5" spans="1:138" x14ac:dyDescent="0.3">
      <c r="A5" s="17"/>
      <c r="B5" s="15" t="s">
        <v>16</v>
      </c>
      <c r="C5" s="23"/>
      <c r="D5" s="23"/>
      <c r="E5" s="41">
        <f>+C3*C4</f>
        <v>11.4</v>
      </c>
      <c r="F5" s="24">
        <v>1</v>
      </c>
      <c r="G5" s="17"/>
      <c r="H5" s="17"/>
      <c r="I5" s="17"/>
      <c r="J5" s="17"/>
      <c r="K5" s="17"/>
      <c r="L5" s="17"/>
      <c r="M5" s="37"/>
      <c r="N5" s="37"/>
      <c r="O5" s="37"/>
      <c r="P5" s="20">
        <v>0.3</v>
      </c>
      <c r="Q5" s="20">
        <v>1</v>
      </c>
      <c r="R5" s="20"/>
      <c r="S5" s="20"/>
      <c r="T5" s="20" t="s">
        <v>10</v>
      </c>
      <c r="U5" s="20">
        <v>3</v>
      </c>
      <c r="V5" s="20"/>
      <c r="W5" s="20"/>
      <c r="X5" s="53">
        <v>1.5</v>
      </c>
      <c r="Y5" s="20">
        <f>+Y6-0.3</f>
        <v>1.7</v>
      </c>
      <c r="Z5" s="20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20"/>
      <c r="AL5" s="20"/>
      <c r="AM5" s="20"/>
      <c r="AN5" s="37"/>
      <c r="AO5" s="37"/>
      <c r="AP5" s="37"/>
      <c r="AQ5" s="37"/>
      <c r="AR5" s="37"/>
      <c r="AS5" s="3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</row>
    <row r="6" spans="1:138" ht="12.75" customHeight="1" x14ac:dyDescent="0.3">
      <c r="A6" s="17"/>
      <c r="B6" s="13"/>
      <c r="C6" s="13"/>
      <c r="D6" s="13"/>
      <c r="E6" s="13"/>
      <c r="F6" s="13"/>
      <c r="G6" s="17"/>
      <c r="H6" s="6"/>
      <c r="I6" s="17"/>
      <c r="J6" s="17"/>
      <c r="K6" s="17"/>
      <c r="L6" s="17"/>
      <c r="M6" s="37"/>
      <c r="N6" s="37"/>
      <c r="O6" s="37"/>
      <c r="P6" s="20">
        <v>0.4</v>
      </c>
      <c r="Q6" s="20">
        <v>1</v>
      </c>
      <c r="R6" s="20"/>
      <c r="S6" s="20"/>
      <c r="T6" s="20"/>
      <c r="U6" s="20">
        <f>SUM(U3:U5)</f>
        <v>16</v>
      </c>
      <c r="V6" s="20"/>
      <c r="W6" s="20"/>
      <c r="X6" s="53">
        <v>2</v>
      </c>
      <c r="Y6" s="20">
        <v>2</v>
      </c>
      <c r="Z6" s="20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20"/>
      <c r="AL6" s="20"/>
      <c r="AM6" s="20"/>
      <c r="AN6" s="37"/>
      <c r="AO6" s="37"/>
      <c r="AP6" s="37"/>
      <c r="AQ6" s="37"/>
      <c r="AR6" s="37"/>
      <c r="AS6" s="3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</row>
    <row r="7" spans="1:138" x14ac:dyDescent="0.3">
      <c r="A7" s="17"/>
      <c r="B7" s="12" t="s">
        <v>17</v>
      </c>
      <c r="C7" s="25" t="s">
        <v>23</v>
      </c>
      <c r="D7" s="22" t="s">
        <v>26</v>
      </c>
      <c r="E7" s="26" t="s">
        <v>22</v>
      </c>
      <c r="F7" s="25" t="s">
        <v>5</v>
      </c>
      <c r="G7" s="17"/>
      <c r="H7" s="6"/>
      <c r="I7" s="17"/>
      <c r="J7" s="17"/>
      <c r="K7" s="17"/>
      <c r="L7" s="17"/>
      <c r="M7" s="37"/>
      <c r="N7" s="37"/>
      <c r="O7" s="37"/>
      <c r="P7" s="20">
        <v>0.5</v>
      </c>
      <c r="Q7" s="20">
        <v>1</v>
      </c>
      <c r="R7" s="20"/>
      <c r="S7" s="20"/>
      <c r="T7" s="20"/>
      <c r="U7" s="20"/>
      <c r="V7" s="20"/>
      <c r="W7" s="20"/>
      <c r="X7" s="53">
        <v>2.5</v>
      </c>
      <c r="Y7" s="20">
        <v>2.5</v>
      </c>
      <c r="Z7" s="20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20"/>
      <c r="AL7" s="20"/>
      <c r="AM7" s="20"/>
      <c r="AN7" s="37"/>
      <c r="AO7" s="37"/>
      <c r="AP7" s="37"/>
      <c r="AQ7" s="37"/>
      <c r="AR7" s="37"/>
      <c r="AS7" s="3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21" t="s">
        <v>1</v>
      </c>
      <c r="DN7" s="21">
        <v>20</v>
      </c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</row>
    <row r="8" spans="1:138" x14ac:dyDescent="0.3">
      <c r="A8" s="17"/>
      <c r="B8" s="4" t="s">
        <v>13</v>
      </c>
      <c r="C8" s="8">
        <v>35</v>
      </c>
      <c r="D8" s="47">
        <v>0.35</v>
      </c>
      <c r="E8" s="5">
        <v>70</v>
      </c>
      <c r="F8" s="27">
        <f t="shared" ref="F8:F14" si="0">+(C8*E8/1000)/$E$5</f>
        <v>0.21491228070175439</v>
      </c>
      <c r="G8" s="17"/>
      <c r="H8" s="6"/>
      <c r="I8" s="17"/>
      <c r="J8" s="17"/>
      <c r="K8" s="17"/>
      <c r="L8" s="17"/>
      <c r="M8" s="37"/>
      <c r="N8" s="37"/>
      <c r="O8" s="37"/>
      <c r="P8" s="20">
        <v>0.6</v>
      </c>
      <c r="Q8" s="20">
        <v>1</v>
      </c>
      <c r="R8" s="20"/>
      <c r="S8" s="20"/>
      <c r="T8" s="20"/>
      <c r="U8" s="20"/>
      <c r="V8" s="20"/>
      <c r="W8" s="20"/>
      <c r="X8" s="53">
        <v>3</v>
      </c>
      <c r="Y8" s="20">
        <v>3</v>
      </c>
      <c r="Z8" s="20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20"/>
      <c r="AL8" s="20"/>
      <c r="AM8" s="20"/>
      <c r="AN8" s="37"/>
      <c r="AO8" s="37"/>
      <c r="AP8" s="37"/>
      <c r="AQ8" s="37"/>
      <c r="AR8" s="37"/>
      <c r="AS8" s="3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21" t="s">
        <v>2</v>
      </c>
      <c r="DN8" s="21">
        <v>17</v>
      </c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</row>
    <row r="9" spans="1:138" x14ac:dyDescent="0.3">
      <c r="A9" s="17"/>
      <c r="B9" s="1"/>
      <c r="C9" s="8"/>
      <c r="D9" s="47"/>
      <c r="E9" s="5"/>
      <c r="F9" s="27">
        <f t="shared" si="0"/>
        <v>0</v>
      </c>
      <c r="G9" s="17"/>
      <c r="H9" s="6"/>
      <c r="I9" s="17"/>
      <c r="J9" s="17"/>
      <c r="K9" s="17"/>
      <c r="L9" s="17"/>
      <c r="M9" s="37"/>
      <c r="N9" s="37"/>
      <c r="O9" s="37"/>
      <c r="P9" s="20">
        <v>0.7</v>
      </c>
      <c r="Q9" s="20">
        <v>1</v>
      </c>
      <c r="R9" s="20"/>
      <c r="S9" s="20"/>
      <c r="T9" s="20"/>
      <c r="U9" s="20"/>
      <c r="V9" s="20"/>
      <c r="W9" s="20"/>
      <c r="X9" s="53">
        <v>3.5</v>
      </c>
      <c r="Y9" s="20">
        <f>+Y8+0.8</f>
        <v>3.8</v>
      </c>
      <c r="Z9" s="20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20"/>
      <c r="AL9" s="20"/>
      <c r="AM9" s="20"/>
      <c r="AN9" s="37"/>
      <c r="AO9" s="37"/>
      <c r="AP9" s="37"/>
      <c r="AQ9" s="37"/>
      <c r="AR9" s="37"/>
      <c r="AS9" s="3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21" t="s">
        <v>3</v>
      </c>
      <c r="DN9" s="21">
        <v>14</v>
      </c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</row>
    <row r="10" spans="1:138" x14ac:dyDescent="0.3">
      <c r="A10" s="17"/>
      <c r="B10" s="1"/>
      <c r="C10" s="8"/>
      <c r="D10" s="47"/>
      <c r="E10" s="5"/>
      <c r="F10" s="27">
        <f t="shared" si="0"/>
        <v>0</v>
      </c>
      <c r="G10" s="17"/>
      <c r="H10" s="6"/>
      <c r="I10" s="17"/>
      <c r="J10" s="17"/>
      <c r="K10" s="17"/>
      <c r="L10" s="17"/>
      <c r="M10" s="37"/>
      <c r="N10" s="37"/>
      <c r="O10" s="37"/>
      <c r="P10" s="20">
        <v>0.8</v>
      </c>
      <c r="Q10" s="20">
        <v>1</v>
      </c>
      <c r="R10" s="20"/>
      <c r="S10" s="20"/>
      <c r="T10" s="20"/>
      <c r="U10" s="20"/>
      <c r="V10" s="20"/>
      <c r="W10" s="20"/>
      <c r="X10" s="53">
        <v>4</v>
      </c>
      <c r="Y10" s="20">
        <f t="shared" ref="Y10:Y23" si="1">+Y9+0.8</f>
        <v>4.5999999999999996</v>
      </c>
      <c r="Z10" s="20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20"/>
      <c r="AL10" s="20"/>
      <c r="AM10" s="20"/>
      <c r="AN10" s="37"/>
      <c r="AO10" s="37"/>
      <c r="AP10" s="37"/>
      <c r="AQ10" s="37"/>
      <c r="AR10" s="37"/>
      <c r="AS10" s="3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21" t="s">
        <v>4</v>
      </c>
      <c r="DN10" s="28" t="e">
        <f>+#REF!</f>
        <v>#REF!</v>
      </c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</row>
    <row r="11" spans="1:138" x14ac:dyDescent="0.3">
      <c r="A11" s="17"/>
      <c r="B11" s="1"/>
      <c r="C11" s="8"/>
      <c r="D11" s="47"/>
      <c r="E11" s="5"/>
      <c r="F11" s="27">
        <f t="shared" si="0"/>
        <v>0</v>
      </c>
      <c r="G11" s="17"/>
      <c r="H11" s="6"/>
      <c r="I11" s="17"/>
      <c r="J11" s="17"/>
      <c r="K11" s="17"/>
      <c r="L11" s="17"/>
      <c r="M11" s="37"/>
      <c r="N11" s="37"/>
      <c r="O11" s="37"/>
      <c r="P11" s="20">
        <v>0.9</v>
      </c>
      <c r="Q11" s="20">
        <v>1</v>
      </c>
      <c r="R11" s="20"/>
      <c r="S11" s="20"/>
      <c r="T11" s="20"/>
      <c r="U11" s="20"/>
      <c r="V11" s="20"/>
      <c r="W11" s="20"/>
      <c r="X11" s="53">
        <v>4.5</v>
      </c>
      <c r="Y11" s="20">
        <f t="shared" si="1"/>
        <v>5.3999999999999995</v>
      </c>
      <c r="Z11" s="20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20"/>
      <c r="AL11" s="20"/>
      <c r="AM11" s="20"/>
      <c r="AN11" s="37"/>
      <c r="AO11" s="37"/>
      <c r="AP11" s="37"/>
      <c r="AQ11" s="37"/>
      <c r="AR11" s="37"/>
      <c r="AS11" s="3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</row>
    <row r="12" spans="1:138" x14ac:dyDescent="0.3">
      <c r="A12" s="17"/>
      <c r="B12" s="3" t="s">
        <v>14</v>
      </c>
      <c r="C12" s="8">
        <v>6</v>
      </c>
      <c r="D12" s="47">
        <v>0.88</v>
      </c>
      <c r="E12" s="5">
        <v>310</v>
      </c>
      <c r="F12" s="27">
        <f t="shared" si="0"/>
        <v>0.16315789473684211</v>
      </c>
      <c r="G12" s="17"/>
      <c r="H12" s="6"/>
      <c r="I12" s="17"/>
      <c r="J12" s="17"/>
      <c r="K12" s="17"/>
      <c r="L12" s="17"/>
      <c r="M12" s="37"/>
      <c r="N12" s="37"/>
      <c r="O12" s="37"/>
      <c r="P12" s="20">
        <v>1</v>
      </c>
      <c r="Q12" s="20">
        <v>9</v>
      </c>
      <c r="S12" s="20"/>
      <c r="T12" s="20"/>
      <c r="U12" s="20"/>
      <c r="V12" s="20"/>
      <c r="W12" s="20"/>
      <c r="X12" s="53">
        <v>5</v>
      </c>
      <c r="Y12" s="20">
        <f t="shared" si="1"/>
        <v>6.1999999999999993</v>
      </c>
      <c r="Z12" s="20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20"/>
      <c r="AL12" s="20"/>
      <c r="AM12" s="20"/>
      <c r="AN12" s="37"/>
      <c r="AO12" s="37"/>
      <c r="AP12" s="37"/>
      <c r="AQ12" s="37"/>
      <c r="AR12" s="37"/>
      <c r="AS12" s="3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</row>
    <row r="13" spans="1:138" x14ac:dyDescent="0.3">
      <c r="A13" s="17"/>
      <c r="B13" s="3" t="s">
        <v>15</v>
      </c>
      <c r="C13" s="8">
        <v>4</v>
      </c>
      <c r="D13" s="47">
        <v>0.88</v>
      </c>
      <c r="E13" s="5">
        <v>450</v>
      </c>
      <c r="F13" s="27">
        <f t="shared" si="0"/>
        <v>0.15789473684210525</v>
      </c>
      <c r="G13" s="17"/>
      <c r="H13" s="6"/>
      <c r="I13" s="17"/>
      <c r="J13" s="17"/>
      <c r="K13" s="17"/>
      <c r="L13" s="17"/>
      <c r="M13" s="37"/>
      <c r="N13" s="37"/>
      <c r="O13" s="37"/>
      <c r="P13" s="20"/>
      <c r="Q13" s="20"/>
      <c r="R13" s="20"/>
      <c r="S13" s="20"/>
      <c r="T13" s="20"/>
      <c r="U13" s="20"/>
      <c r="V13" s="20"/>
      <c r="W13" s="20"/>
      <c r="X13" s="53">
        <v>5.5</v>
      </c>
      <c r="Y13" s="20">
        <f t="shared" si="1"/>
        <v>6.9999999999999991</v>
      </c>
      <c r="Z13" s="20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20"/>
      <c r="AL13" s="20"/>
      <c r="AM13" s="20"/>
      <c r="AN13" s="37"/>
      <c r="AO13" s="37"/>
      <c r="AP13" s="37"/>
      <c r="AQ13" s="37"/>
      <c r="AR13" s="37"/>
      <c r="AS13" s="3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</row>
    <row r="14" spans="1:138" ht="13.5" customHeight="1" x14ac:dyDescent="0.3">
      <c r="A14" s="17"/>
      <c r="B14" s="42"/>
      <c r="C14" s="11"/>
      <c r="D14" s="48"/>
      <c r="E14" s="43"/>
      <c r="F14" s="27">
        <f t="shared" si="0"/>
        <v>0</v>
      </c>
      <c r="G14" s="17"/>
      <c r="H14" s="17"/>
      <c r="I14" s="17"/>
      <c r="J14" s="17"/>
      <c r="K14" s="17"/>
      <c r="L14" s="17"/>
      <c r="M14" s="37"/>
      <c r="N14" s="37"/>
      <c r="O14" s="37"/>
      <c r="P14" s="20"/>
      <c r="Q14" s="20"/>
      <c r="R14" s="20"/>
      <c r="S14" s="20"/>
      <c r="T14" s="20"/>
      <c r="U14" s="20"/>
      <c r="V14" s="20"/>
      <c r="W14" s="20"/>
      <c r="X14" s="53">
        <v>6</v>
      </c>
      <c r="Y14" s="20">
        <f t="shared" si="1"/>
        <v>7.7999999999999989</v>
      </c>
      <c r="Z14" s="20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20"/>
      <c r="AL14" s="20"/>
      <c r="AM14" s="20"/>
      <c r="AN14" s="37"/>
      <c r="AO14" s="37"/>
      <c r="AP14" s="37"/>
      <c r="AQ14" s="37"/>
      <c r="AR14" s="37"/>
      <c r="AS14" s="3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</row>
    <row r="15" spans="1:138" x14ac:dyDescent="0.3">
      <c r="A15" s="17"/>
      <c r="B15" s="12" t="s">
        <v>18</v>
      </c>
      <c r="C15" s="11">
        <f>SUM(C8:C14)</f>
        <v>45</v>
      </c>
      <c r="D15" s="46">
        <f>+SUMPRODUCT(C8:C14,D8:D14)</f>
        <v>21.05</v>
      </c>
      <c r="E15" s="44">
        <f>SUMPRODUCT(C8:C14,E8:E14)/1000</f>
        <v>6.11</v>
      </c>
      <c r="F15" s="30">
        <f>+E15/E5</f>
        <v>0.53596491228070176</v>
      </c>
      <c r="G15" s="17"/>
      <c r="H15" s="17"/>
      <c r="I15" s="17"/>
      <c r="J15" s="17"/>
      <c r="K15" s="17"/>
      <c r="L15" s="17"/>
      <c r="M15" s="37"/>
      <c r="N15" s="37"/>
      <c r="O15" s="37"/>
      <c r="P15" s="20"/>
      <c r="Q15" s="20"/>
      <c r="R15" s="20"/>
      <c r="S15" s="20"/>
      <c r="T15" s="20"/>
      <c r="U15" s="20"/>
      <c r="V15" s="20"/>
      <c r="W15" s="20"/>
      <c r="X15" s="53">
        <v>6.5</v>
      </c>
      <c r="Y15" s="20">
        <f t="shared" si="1"/>
        <v>8.6</v>
      </c>
      <c r="Z15" s="20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20"/>
      <c r="AL15" s="20"/>
      <c r="AM15" s="20"/>
      <c r="AN15" s="37"/>
      <c r="AO15" s="37"/>
      <c r="AP15" s="37"/>
      <c r="AQ15" s="37"/>
      <c r="AR15" s="37"/>
      <c r="AS15" s="3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</row>
    <row r="16" spans="1:138" ht="3.75" customHeight="1" x14ac:dyDescent="0.3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37"/>
      <c r="N16" s="37"/>
      <c r="O16" s="37"/>
      <c r="P16" s="20"/>
      <c r="Q16" s="20"/>
      <c r="R16" s="20"/>
      <c r="S16" s="20"/>
      <c r="T16" s="20"/>
      <c r="U16" s="20"/>
      <c r="V16" s="20"/>
      <c r="W16" s="20"/>
      <c r="X16" s="53">
        <v>7</v>
      </c>
      <c r="Y16" s="20">
        <f t="shared" si="1"/>
        <v>9.4</v>
      </c>
      <c r="Z16" s="20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20"/>
      <c r="AL16" s="20"/>
      <c r="AM16" s="20"/>
      <c r="AN16" s="37"/>
      <c r="AO16" s="37"/>
      <c r="AP16" s="37"/>
      <c r="AQ16" s="37"/>
      <c r="AR16" s="37"/>
      <c r="AS16" s="3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</row>
    <row r="17" spans="1:138" x14ac:dyDescent="0.3">
      <c r="A17" s="17"/>
      <c r="B17" s="19" t="s">
        <v>24</v>
      </c>
      <c r="C17" s="31"/>
      <c r="D17" s="31"/>
      <c r="E17" s="32">
        <f>+E5-E15</f>
        <v>5.29</v>
      </c>
      <c r="F17" s="33">
        <f>+E17/E5</f>
        <v>0.46403508771929824</v>
      </c>
      <c r="G17" s="17"/>
      <c r="H17" s="17"/>
      <c r="I17" s="17"/>
      <c r="J17" s="17"/>
      <c r="K17" s="17"/>
      <c r="L17" s="17"/>
      <c r="M17" s="37"/>
      <c r="N17" s="37"/>
      <c r="O17" s="37"/>
      <c r="P17" s="20"/>
      <c r="Q17" s="20"/>
      <c r="R17" s="20"/>
      <c r="S17" s="20"/>
      <c r="T17" s="20"/>
      <c r="U17" s="20"/>
      <c r="V17" s="20"/>
      <c r="W17" s="20"/>
      <c r="X17" s="53">
        <v>7.5</v>
      </c>
      <c r="Y17" s="20">
        <f t="shared" si="1"/>
        <v>10.200000000000001</v>
      </c>
      <c r="Z17" s="20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20"/>
      <c r="AL17" s="20"/>
      <c r="AM17" s="20"/>
      <c r="AN17" s="37"/>
      <c r="AO17" s="37"/>
      <c r="AP17" s="37"/>
      <c r="AQ17" s="37"/>
      <c r="AR17" s="37"/>
      <c r="AS17" s="3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</row>
    <row r="18" spans="1:138" x14ac:dyDescent="0.3">
      <c r="A18" s="17"/>
      <c r="B18" s="51"/>
      <c r="C18" s="51"/>
      <c r="D18" s="51"/>
      <c r="E18" s="51"/>
      <c r="F18" s="51"/>
      <c r="G18" s="17"/>
      <c r="H18" s="17"/>
      <c r="I18" s="17"/>
      <c r="J18" s="17"/>
      <c r="K18" s="17"/>
      <c r="L18" s="17"/>
      <c r="M18" s="37"/>
      <c r="N18" s="37"/>
      <c r="O18" s="37"/>
      <c r="P18" s="20"/>
      <c r="Q18" s="20"/>
      <c r="R18" s="20"/>
      <c r="S18" s="20"/>
      <c r="T18" s="20"/>
      <c r="U18" s="20"/>
      <c r="V18" s="20"/>
      <c r="W18" s="20"/>
      <c r="X18" s="53">
        <v>8</v>
      </c>
      <c r="Y18" s="20">
        <f t="shared" si="1"/>
        <v>11.000000000000002</v>
      </c>
      <c r="Z18" s="20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20"/>
      <c r="AL18" s="20"/>
      <c r="AM18" s="20"/>
      <c r="AN18" s="37"/>
      <c r="AO18" s="37"/>
      <c r="AP18" s="37"/>
      <c r="AQ18" s="37"/>
      <c r="AR18" s="37"/>
      <c r="AS18" s="3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</row>
    <row r="19" spans="1:138" x14ac:dyDescent="0.3">
      <c r="A19" s="17"/>
      <c r="B19" s="50" t="s">
        <v>28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7"/>
      <c r="N19" s="37"/>
      <c r="O19" s="37"/>
      <c r="P19" s="20"/>
      <c r="Q19" s="20"/>
      <c r="R19" s="20"/>
      <c r="S19" s="20"/>
      <c r="T19" s="20"/>
      <c r="U19" s="20"/>
      <c r="V19" s="20"/>
      <c r="W19" s="20"/>
      <c r="X19" s="53">
        <v>8.5</v>
      </c>
      <c r="Y19" s="20">
        <f t="shared" si="1"/>
        <v>11.800000000000002</v>
      </c>
      <c r="Z19" s="20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20"/>
      <c r="AL19" s="20"/>
      <c r="AM19" s="20"/>
      <c r="AN19" s="37"/>
      <c r="AO19" s="37"/>
      <c r="AP19" s="37"/>
      <c r="AQ19" s="37"/>
      <c r="AR19" s="37"/>
      <c r="AS19" s="3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</row>
    <row r="20" spans="1:138" x14ac:dyDescent="0.3">
      <c r="A20" s="17"/>
      <c r="B20" s="49" t="s">
        <v>27</v>
      </c>
      <c r="C20" s="49"/>
      <c r="D20" s="49"/>
      <c r="E20" s="52">
        <f>+C3/D15</f>
        <v>1.8052256532066508</v>
      </c>
      <c r="F20" s="49"/>
      <c r="G20" s="45"/>
      <c r="H20" s="17"/>
      <c r="I20" s="17"/>
      <c r="J20" s="17"/>
      <c r="K20" s="17"/>
      <c r="L20" s="17"/>
      <c r="M20" s="37"/>
      <c r="N20" s="37"/>
      <c r="O20" s="37"/>
      <c r="P20" s="20"/>
      <c r="Q20" s="20" t="s">
        <v>6</v>
      </c>
      <c r="R20" s="29">
        <f>VLOOKUP(E17,X2:Y27,2)</f>
        <v>6.1999999999999993</v>
      </c>
      <c r="S20" s="20"/>
      <c r="T20" s="20"/>
      <c r="U20" s="20"/>
      <c r="V20" s="20"/>
      <c r="W20" s="20"/>
      <c r="X20" s="53">
        <v>9</v>
      </c>
      <c r="Y20" s="20">
        <f t="shared" si="1"/>
        <v>12.600000000000003</v>
      </c>
      <c r="Z20" s="20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20"/>
      <c r="AL20" s="20"/>
      <c r="AM20" s="20"/>
      <c r="AN20" s="37"/>
      <c r="AO20" s="37"/>
      <c r="AP20" s="37"/>
      <c r="AQ20" s="37"/>
      <c r="AR20" s="37"/>
      <c r="AS20" s="3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</row>
    <row r="21" spans="1:138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37"/>
      <c r="N21" s="37"/>
      <c r="O21" s="37"/>
      <c r="P21" s="20"/>
      <c r="Q21" s="20" t="s">
        <v>7</v>
      </c>
      <c r="R21" s="20">
        <v>1</v>
      </c>
      <c r="S21" s="20"/>
      <c r="T21" s="20"/>
      <c r="U21" s="20"/>
      <c r="V21" s="20"/>
      <c r="W21" s="20"/>
      <c r="X21" s="53">
        <v>9.5</v>
      </c>
      <c r="Y21" s="20">
        <f t="shared" si="1"/>
        <v>13.400000000000004</v>
      </c>
      <c r="Z21" s="20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20"/>
      <c r="AL21" s="20"/>
      <c r="AM21" s="20"/>
      <c r="AN21" s="37"/>
      <c r="AO21" s="37"/>
      <c r="AP21" s="37"/>
      <c r="AQ21" s="37"/>
      <c r="AR21" s="37"/>
      <c r="AS21" s="3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</row>
    <row r="22" spans="1:138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37"/>
      <c r="N22" s="37"/>
      <c r="O22" s="37"/>
      <c r="P22" s="20"/>
      <c r="Q22" s="20"/>
      <c r="R22" s="29">
        <f>SUM(U3:U6)-R20-R21</f>
        <v>24.8</v>
      </c>
      <c r="S22" s="20"/>
      <c r="T22" s="20"/>
      <c r="U22" s="20"/>
      <c r="V22" s="20"/>
      <c r="W22" s="20"/>
      <c r="X22" s="53">
        <v>10</v>
      </c>
      <c r="Y22" s="20">
        <f t="shared" si="1"/>
        <v>14.200000000000005</v>
      </c>
      <c r="Z22" s="20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20"/>
      <c r="AL22" s="20"/>
      <c r="AM22" s="20"/>
      <c r="AN22" s="37"/>
      <c r="AO22" s="37"/>
      <c r="AP22" s="37"/>
      <c r="AQ22" s="37"/>
      <c r="AR22" s="37"/>
      <c r="AS22" s="3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</row>
    <row r="23" spans="1:138" x14ac:dyDescent="0.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37"/>
      <c r="N23" s="37"/>
      <c r="O23" s="37"/>
      <c r="P23" s="20"/>
      <c r="Q23" s="20"/>
      <c r="R23" s="20"/>
      <c r="S23" s="20"/>
      <c r="T23" s="20"/>
      <c r="U23" s="20"/>
      <c r="V23" s="20"/>
      <c r="W23" s="20"/>
      <c r="X23" s="53">
        <v>10.5</v>
      </c>
      <c r="Y23" s="20">
        <f t="shared" si="1"/>
        <v>15.000000000000005</v>
      </c>
      <c r="Z23" s="20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20"/>
      <c r="AL23" s="20"/>
      <c r="AM23" s="20"/>
      <c r="AN23" s="37"/>
      <c r="AO23" s="37"/>
      <c r="AP23" s="37"/>
      <c r="AQ23" s="37"/>
      <c r="AR23" s="37"/>
      <c r="AS23" s="37"/>
      <c r="AT23" s="17"/>
      <c r="AU23" s="17"/>
      <c r="AV23" s="17"/>
      <c r="AW23" s="17"/>
      <c r="AX23" s="17"/>
      <c r="AY23" s="17"/>
      <c r="AZ23" s="17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</row>
    <row r="24" spans="1:138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7"/>
      <c r="N24" s="37"/>
      <c r="O24" s="37"/>
      <c r="P24" s="20"/>
      <c r="Q24" s="20"/>
      <c r="R24" s="20"/>
      <c r="S24" s="20"/>
      <c r="T24" s="20"/>
      <c r="U24" s="20"/>
      <c r="V24" s="20"/>
      <c r="W24" s="20"/>
      <c r="X24" s="53">
        <v>11</v>
      </c>
      <c r="Y24" s="20">
        <v>15</v>
      </c>
      <c r="Z24" s="20">
        <f>15-3</f>
        <v>12</v>
      </c>
      <c r="AA24" s="37">
        <f>+Z24/15</f>
        <v>0.8</v>
      </c>
      <c r="AB24" s="37"/>
      <c r="AC24" s="37"/>
      <c r="AD24" s="37"/>
      <c r="AE24" s="37"/>
      <c r="AF24" s="37"/>
      <c r="AG24" s="37"/>
      <c r="AH24" s="37"/>
      <c r="AI24" s="37"/>
      <c r="AJ24" s="37"/>
      <c r="AK24" s="20"/>
      <c r="AL24" s="20"/>
      <c r="AM24" s="20"/>
      <c r="AN24" s="37"/>
      <c r="AO24" s="37"/>
      <c r="AP24" s="37"/>
      <c r="AQ24" s="37"/>
      <c r="AR24" s="37"/>
      <c r="AS24" s="37"/>
      <c r="AT24" s="17"/>
      <c r="AU24" s="17"/>
      <c r="AV24" s="17"/>
      <c r="AW24" s="17"/>
      <c r="AX24" s="17"/>
      <c r="AY24" s="17"/>
      <c r="AZ24" s="17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</row>
    <row r="25" spans="1:138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37"/>
      <c r="N25" s="37"/>
      <c r="O25" s="37"/>
      <c r="P25" s="20"/>
      <c r="Q25" s="20"/>
      <c r="R25" s="20"/>
      <c r="S25" s="20"/>
      <c r="T25" s="20"/>
      <c r="U25" s="20"/>
      <c r="V25" s="20"/>
      <c r="W25" s="20"/>
      <c r="X25" s="53">
        <v>11.5</v>
      </c>
      <c r="Y25" s="20">
        <v>15</v>
      </c>
      <c r="Z25" s="20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20"/>
      <c r="AL25" s="20"/>
      <c r="AM25" s="20"/>
      <c r="AN25" s="37"/>
      <c r="AO25" s="37"/>
      <c r="AP25" s="37"/>
      <c r="AQ25" s="37"/>
      <c r="AR25" s="37"/>
      <c r="AS25" s="37"/>
      <c r="AT25" s="17"/>
      <c r="AU25" s="17"/>
      <c r="AV25" s="17"/>
      <c r="AW25" s="17"/>
      <c r="AX25" s="17"/>
      <c r="AY25" s="17"/>
      <c r="AZ25" s="17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</row>
    <row r="26" spans="1:138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37"/>
      <c r="N26" s="37"/>
      <c r="O26" s="37"/>
      <c r="P26" s="20"/>
      <c r="Q26" s="20"/>
      <c r="R26" s="20"/>
      <c r="S26" s="20"/>
      <c r="T26" s="20"/>
      <c r="U26" s="20"/>
      <c r="V26" s="20"/>
      <c r="W26" s="20"/>
      <c r="X26" s="53">
        <v>12</v>
      </c>
      <c r="Y26" s="20">
        <v>15</v>
      </c>
      <c r="Z26" s="20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0"/>
      <c r="AL26" s="20"/>
      <c r="AM26" s="20"/>
      <c r="AN26" s="37"/>
      <c r="AO26" s="37"/>
      <c r="AP26" s="37"/>
      <c r="AQ26" s="37"/>
      <c r="AR26" s="37"/>
      <c r="AS26" s="37"/>
      <c r="AT26" s="17"/>
      <c r="AU26" s="17"/>
      <c r="AV26" s="17"/>
      <c r="AW26" s="17"/>
      <c r="AX26" s="17"/>
      <c r="AY26" s="17"/>
      <c r="AZ26" s="17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</row>
    <row r="27" spans="1:138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37"/>
      <c r="N27" s="37"/>
      <c r="O27" s="37"/>
      <c r="P27" s="20"/>
      <c r="Q27" s="20"/>
      <c r="R27" s="20"/>
      <c r="S27" s="20"/>
      <c r="T27" s="20"/>
      <c r="U27" s="20"/>
      <c r="V27" s="20"/>
      <c r="W27" s="20"/>
      <c r="X27" s="53">
        <v>12.5</v>
      </c>
      <c r="Y27" s="20">
        <v>15</v>
      </c>
      <c r="Z27" s="20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20"/>
      <c r="AL27" s="20"/>
      <c r="AM27" s="20"/>
      <c r="AN27" s="37"/>
      <c r="AO27" s="37"/>
      <c r="AP27" s="37"/>
      <c r="AQ27" s="37"/>
      <c r="AR27" s="37"/>
      <c r="AS27" s="37"/>
      <c r="AT27" s="17"/>
      <c r="AU27" s="17"/>
      <c r="AV27" s="17"/>
      <c r="AW27" s="17"/>
      <c r="AX27" s="17"/>
      <c r="AY27" s="17"/>
      <c r="AZ27" s="17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</row>
    <row r="28" spans="1:138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37"/>
      <c r="N28" s="37"/>
      <c r="O28" s="37"/>
      <c r="P28" s="20"/>
      <c r="Q28" s="20"/>
      <c r="R28" s="20"/>
      <c r="S28" s="20"/>
      <c r="T28" s="20"/>
      <c r="U28" s="20"/>
      <c r="V28" s="20"/>
      <c r="W28" s="20"/>
      <c r="X28" s="53">
        <v>13</v>
      </c>
      <c r="Y28" s="20">
        <v>15</v>
      </c>
      <c r="Z28" s="20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20"/>
      <c r="AL28" s="20"/>
      <c r="AM28" s="20"/>
      <c r="AN28" s="37"/>
      <c r="AO28" s="37"/>
      <c r="AP28" s="37"/>
      <c r="AQ28" s="37"/>
      <c r="AR28" s="37"/>
      <c r="AS28" s="37"/>
      <c r="AT28" s="17"/>
      <c r="AU28" s="17"/>
      <c r="AV28" s="17"/>
      <c r="AW28" s="17"/>
      <c r="AX28" s="17"/>
      <c r="AY28" s="17"/>
      <c r="AZ28" s="17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</row>
    <row r="29" spans="1:138" x14ac:dyDescent="0.3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37"/>
      <c r="N29" s="37"/>
      <c r="O29" s="37"/>
      <c r="P29" s="20"/>
      <c r="Q29" s="20"/>
      <c r="R29" s="20"/>
      <c r="S29" s="20"/>
      <c r="T29" s="20"/>
      <c r="U29" s="20"/>
      <c r="V29" s="20"/>
      <c r="W29" s="20"/>
      <c r="X29" s="53">
        <v>13.5</v>
      </c>
      <c r="Y29" s="20">
        <v>15</v>
      </c>
      <c r="Z29" s="20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20"/>
      <c r="AL29" s="20"/>
      <c r="AM29" s="20"/>
      <c r="AN29" s="37"/>
      <c r="AO29" s="37"/>
      <c r="AP29" s="37"/>
      <c r="AQ29" s="37"/>
      <c r="AR29" s="37"/>
      <c r="AS29" s="37"/>
      <c r="AT29" s="17"/>
      <c r="AU29" s="17"/>
      <c r="AV29" s="17"/>
      <c r="AW29" s="17"/>
      <c r="AX29" s="17"/>
      <c r="AY29" s="17"/>
      <c r="AZ29" s="17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</row>
    <row r="30" spans="1:138" x14ac:dyDescent="0.3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37"/>
      <c r="N30" s="37"/>
      <c r="O30" s="37"/>
      <c r="P30" s="20"/>
      <c r="Q30" s="20"/>
      <c r="R30" s="20"/>
      <c r="S30" s="20"/>
      <c r="T30" s="20"/>
      <c r="U30" s="20"/>
      <c r="V30" s="20"/>
      <c r="W30" s="20"/>
      <c r="X30" s="53">
        <v>14</v>
      </c>
      <c r="Y30" s="20">
        <v>15</v>
      </c>
      <c r="Z30" s="20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20"/>
      <c r="AL30" s="20"/>
      <c r="AM30" s="20"/>
      <c r="AN30" s="37"/>
      <c r="AO30" s="37"/>
      <c r="AP30" s="37"/>
      <c r="AQ30" s="37"/>
      <c r="AR30" s="37"/>
      <c r="AS30" s="37"/>
      <c r="AT30" s="17"/>
      <c r="AU30" s="17"/>
      <c r="AV30" s="17"/>
      <c r="AW30" s="17"/>
      <c r="AX30" s="17"/>
      <c r="AY30" s="17"/>
      <c r="AZ30" s="17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</row>
    <row r="31" spans="1:138" x14ac:dyDescent="0.3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37"/>
      <c r="N31" s="37"/>
      <c r="O31" s="37"/>
      <c r="P31" s="20"/>
      <c r="Q31" s="20"/>
      <c r="R31" s="20"/>
      <c r="S31" s="20"/>
      <c r="T31" s="20"/>
      <c r="U31" s="20"/>
      <c r="V31" s="20"/>
      <c r="W31" s="20"/>
      <c r="X31" s="53">
        <v>14.5</v>
      </c>
      <c r="Y31" s="20">
        <v>15</v>
      </c>
      <c r="Z31" s="20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20"/>
      <c r="AL31" s="20"/>
      <c r="AM31" s="20"/>
      <c r="AN31" s="37"/>
      <c r="AO31" s="37"/>
      <c r="AP31" s="37"/>
      <c r="AQ31" s="37"/>
      <c r="AR31" s="37"/>
      <c r="AS31" s="37"/>
      <c r="AT31" s="17"/>
      <c r="AU31" s="17"/>
      <c r="AV31" s="17"/>
      <c r="AW31" s="17"/>
      <c r="AX31" s="17"/>
      <c r="AY31" s="17"/>
      <c r="AZ31" s="17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</row>
    <row r="32" spans="1:138" x14ac:dyDescent="0.3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37"/>
      <c r="N32" s="37"/>
      <c r="O32" s="37"/>
      <c r="P32" s="20"/>
      <c r="Q32" s="20"/>
      <c r="R32" s="20"/>
      <c r="S32" s="20"/>
      <c r="T32" s="20"/>
      <c r="U32" s="20"/>
      <c r="V32" s="20"/>
      <c r="W32" s="20"/>
      <c r="X32" s="53">
        <v>15</v>
      </c>
      <c r="Y32" s="20">
        <v>15</v>
      </c>
      <c r="Z32" s="20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20"/>
      <c r="AL32" s="20"/>
      <c r="AM32" s="20"/>
      <c r="AN32" s="37"/>
      <c r="AO32" s="37"/>
      <c r="AP32" s="37"/>
      <c r="AQ32" s="37"/>
      <c r="AR32" s="37"/>
      <c r="AS32" s="37"/>
      <c r="AT32" s="17"/>
      <c r="AU32" s="17"/>
      <c r="AV32" s="17"/>
      <c r="AW32" s="17"/>
      <c r="AX32" s="17"/>
      <c r="AY32" s="17"/>
      <c r="AZ32" s="17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</row>
    <row r="33" spans="1:138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37"/>
      <c r="N33" s="37"/>
      <c r="O33" s="37"/>
      <c r="P33" s="20"/>
      <c r="Q33" s="20"/>
      <c r="R33" s="20"/>
      <c r="S33" s="20"/>
      <c r="T33" s="20"/>
      <c r="U33" s="20"/>
      <c r="V33" s="20"/>
      <c r="W33" s="20"/>
      <c r="X33" s="53">
        <v>15.5</v>
      </c>
      <c r="Y33" s="20">
        <v>15</v>
      </c>
      <c r="Z33" s="20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20"/>
      <c r="AL33" s="20"/>
      <c r="AM33" s="20"/>
      <c r="AN33" s="37"/>
      <c r="AO33" s="37"/>
      <c r="AP33" s="37"/>
      <c r="AQ33" s="37"/>
      <c r="AR33" s="37"/>
      <c r="AS33" s="37"/>
      <c r="AT33" s="17"/>
      <c r="AU33" s="17"/>
      <c r="AV33" s="17"/>
      <c r="AW33" s="17"/>
      <c r="AX33" s="17"/>
      <c r="AY33" s="17"/>
      <c r="AZ33" s="17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</row>
    <row r="34" spans="1:138" x14ac:dyDescent="0.3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37"/>
      <c r="N34" s="37"/>
      <c r="O34" s="37"/>
      <c r="P34" s="20"/>
      <c r="Q34" s="20"/>
      <c r="R34" s="20"/>
      <c r="S34" s="20"/>
      <c r="T34" s="20"/>
      <c r="U34" s="20"/>
      <c r="V34" s="20"/>
      <c r="W34" s="20"/>
      <c r="X34" s="53">
        <v>16</v>
      </c>
      <c r="Y34" s="20">
        <v>15</v>
      </c>
      <c r="Z34" s="20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20"/>
      <c r="AL34" s="20"/>
      <c r="AM34" s="20"/>
      <c r="AN34" s="37"/>
      <c r="AO34" s="37"/>
      <c r="AP34" s="37"/>
      <c r="AQ34" s="37"/>
      <c r="AR34" s="37"/>
      <c r="AS34" s="37"/>
      <c r="AT34" s="17"/>
      <c r="AU34" s="17"/>
      <c r="AV34" s="17"/>
      <c r="AW34" s="17"/>
      <c r="AX34" s="17"/>
      <c r="AY34" s="17"/>
      <c r="AZ34" s="17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</row>
    <row r="35" spans="1:138" x14ac:dyDescent="0.3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37"/>
      <c r="N35" s="37"/>
      <c r="O35" s="37"/>
      <c r="P35" s="20"/>
      <c r="Q35" s="20"/>
      <c r="R35" s="20"/>
      <c r="S35" s="20"/>
      <c r="T35" s="20"/>
      <c r="U35" s="20"/>
      <c r="V35" s="20"/>
      <c r="W35" s="20"/>
      <c r="X35" s="53">
        <v>16.5</v>
      </c>
      <c r="Y35" s="20">
        <v>15</v>
      </c>
      <c r="Z35" s="20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20"/>
      <c r="AL35" s="20"/>
      <c r="AM35" s="20"/>
      <c r="AN35" s="37"/>
      <c r="AO35" s="37"/>
      <c r="AP35" s="37"/>
      <c r="AQ35" s="37"/>
      <c r="AR35" s="37"/>
      <c r="AS35" s="37"/>
      <c r="AT35" s="17"/>
      <c r="AU35" s="17"/>
      <c r="AV35" s="17"/>
      <c r="AW35" s="17"/>
      <c r="AX35" s="17"/>
      <c r="AY35" s="17"/>
      <c r="AZ35" s="17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</row>
    <row r="36" spans="1:138" x14ac:dyDescent="0.3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37"/>
      <c r="N36" s="37"/>
      <c r="O36" s="37"/>
      <c r="P36" s="20"/>
      <c r="Q36" s="20"/>
      <c r="R36" s="20"/>
      <c r="S36" s="20"/>
      <c r="T36" s="20"/>
      <c r="U36" s="20"/>
      <c r="V36" s="20"/>
      <c r="W36" s="20"/>
      <c r="X36" s="53">
        <v>17</v>
      </c>
      <c r="Y36" s="20">
        <v>15</v>
      </c>
      <c r="Z36" s="20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20"/>
      <c r="AL36" s="20"/>
      <c r="AM36" s="20"/>
      <c r="AN36" s="37"/>
      <c r="AO36" s="37"/>
      <c r="AP36" s="37"/>
      <c r="AQ36" s="37"/>
      <c r="AR36" s="37"/>
      <c r="AS36" s="37"/>
      <c r="AT36" s="17"/>
      <c r="AU36" s="17"/>
      <c r="AV36" s="17"/>
      <c r="AW36" s="17"/>
      <c r="AX36" s="17"/>
      <c r="AY36" s="17"/>
      <c r="AZ36" s="17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</row>
    <row r="37" spans="1:138" x14ac:dyDescent="0.3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37"/>
      <c r="N37" s="37"/>
      <c r="O37" s="37"/>
      <c r="P37" s="20"/>
      <c r="Q37" s="20"/>
      <c r="R37" s="20"/>
      <c r="S37" s="20"/>
      <c r="T37" s="20"/>
      <c r="U37" s="20"/>
      <c r="V37" s="20"/>
      <c r="W37" s="20"/>
      <c r="X37" s="53">
        <v>17.5</v>
      </c>
      <c r="Y37" s="20">
        <v>15</v>
      </c>
      <c r="Z37" s="20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20"/>
      <c r="AL37" s="20"/>
      <c r="AM37" s="20"/>
      <c r="AN37" s="37"/>
      <c r="AO37" s="37"/>
      <c r="AP37" s="37"/>
      <c r="AQ37" s="37"/>
      <c r="AR37" s="37"/>
      <c r="AS37" s="37"/>
      <c r="AT37" s="17"/>
      <c r="AU37" s="17"/>
      <c r="AV37" s="17"/>
      <c r="AW37" s="17"/>
      <c r="AX37" s="17"/>
      <c r="AY37" s="17"/>
      <c r="AZ37" s="17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</row>
    <row r="38" spans="1:138" x14ac:dyDescent="0.3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37"/>
      <c r="N38" s="37"/>
      <c r="O38" s="37"/>
      <c r="P38" s="20"/>
      <c r="Q38" s="20"/>
      <c r="R38" s="20"/>
      <c r="S38" s="20"/>
      <c r="T38" s="20"/>
      <c r="U38" s="20"/>
      <c r="V38" s="20"/>
      <c r="W38" s="20"/>
      <c r="X38" s="53">
        <v>18</v>
      </c>
      <c r="Y38" s="20">
        <v>15</v>
      </c>
      <c r="Z38" s="20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20"/>
      <c r="AL38" s="20"/>
      <c r="AM38" s="20"/>
      <c r="AN38" s="37"/>
      <c r="AO38" s="37"/>
      <c r="AP38" s="37"/>
      <c r="AQ38" s="37"/>
      <c r="AR38" s="37"/>
      <c r="AS38" s="37"/>
      <c r="AT38" s="17"/>
      <c r="AU38" s="17"/>
      <c r="AV38" s="17"/>
      <c r="AW38" s="17"/>
      <c r="AX38" s="17"/>
      <c r="AY38" s="17"/>
      <c r="AZ38" s="17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</row>
    <row r="39" spans="1:138" x14ac:dyDescent="0.3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37"/>
      <c r="N39" s="37"/>
      <c r="O39" s="37"/>
      <c r="P39" s="20"/>
      <c r="Q39" s="20"/>
      <c r="R39" s="20"/>
      <c r="S39" s="20"/>
      <c r="T39" s="20"/>
      <c r="U39" s="20"/>
      <c r="V39" s="20"/>
      <c r="W39" s="20"/>
      <c r="X39" s="53">
        <v>18.5</v>
      </c>
      <c r="Y39" s="20">
        <v>15</v>
      </c>
      <c r="Z39" s="20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20"/>
      <c r="AL39" s="20"/>
      <c r="AM39" s="20"/>
      <c r="AN39" s="37"/>
      <c r="AO39" s="37"/>
      <c r="AP39" s="37"/>
      <c r="AQ39" s="37"/>
      <c r="AR39" s="37"/>
      <c r="AS39" s="37"/>
      <c r="AT39" s="17"/>
      <c r="AU39" s="17"/>
      <c r="AV39" s="17"/>
      <c r="AW39" s="17"/>
      <c r="AX39" s="17"/>
      <c r="AY39" s="17"/>
      <c r="AZ39" s="17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</row>
    <row r="40" spans="1:138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37"/>
      <c r="N40" s="37"/>
      <c r="O40" s="37"/>
      <c r="P40" s="20"/>
      <c r="Q40" s="20"/>
      <c r="R40" s="20"/>
      <c r="S40" s="20"/>
      <c r="T40" s="20"/>
      <c r="U40" s="20"/>
      <c r="V40" s="20"/>
      <c r="W40" s="20"/>
      <c r="X40" s="53">
        <v>19</v>
      </c>
      <c r="Y40" s="20">
        <v>15</v>
      </c>
      <c r="Z40" s="20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20"/>
      <c r="AL40" s="20"/>
      <c r="AM40" s="20"/>
      <c r="AN40" s="37"/>
      <c r="AO40" s="37"/>
      <c r="AP40" s="37"/>
      <c r="AQ40" s="37"/>
      <c r="AR40" s="37"/>
      <c r="AS40" s="37"/>
      <c r="AT40" s="17"/>
      <c r="AU40" s="17"/>
      <c r="AV40" s="17"/>
      <c r="AW40" s="17"/>
      <c r="AX40" s="17"/>
      <c r="AY40" s="17"/>
      <c r="AZ40" s="17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</row>
    <row r="41" spans="1:138" x14ac:dyDescent="0.3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37"/>
      <c r="N41" s="37"/>
      <c r="O41" s="37"/>
      <c r="P41" s="20"/>
      <c r="Q41" s="20"/>
      <c r="R41" s="20"/>
      <c r="S41" s="20"/>
      <c r="T41" s="20"/>
      <c r="U41" s="20"/>
      <c r="V41" s="20"/>
      <c r="W41" s="20"/>
      <c r="X41" s="53">
        <v>19.5</v>
      </c>
      <c r="Y41" s="20">
        <v>15</v>
      </c>
      <c r="Z41" s="20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20"/>
      <c r="AL41" s="20"/>
      <c r="AM41" s="20"/>
      <c r="AN41" s="37"/>
      <c r="AO41" s="37"/>
      <c r="AP41" s="37"/>
      <c r="AQ41" s="37"/>
      <c r="AR41" s="37"/>
      <c r="AS41" s="37"/>
      <c r="AT41" s="17"/>
      <c r="AU41" s="17"/>
      <c r="AV41" s="17"/>
      <c r="AW41" s="17"/>
      <c r="AX41" s="17"/>
      <c r="AY41" s="17"/>
      <c r="AZ41" s="17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</row>
    <row r="42" spans="1:138" x14ac:dyDescent="0.3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37"/>
      <c r="N42" s="37"/>
      <c r="O42" s="37"/>
      <c r="P42" s="20"/>
      <c r="Q42" s="20"/>
      <c r="R42" s="20"/>
      <c r="S42" s="20"/>
      <c r="T42" s="20"/>
      <c r="U42" s="20"/>
      <c r="V42" s="20"/>
      <c r="W42" s="20"/>
      <c r="X42" s="53">
        <v>20</v>
      </c>
      <c r="Y42" s="20">
        <v>15</v>
      </c>
      <c r="Z42" s="20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20"/>
      <c r="AL42" s="20"/>
      <c r="AM42" s="20"/>
      <c r="AN42" s="37"/>
      <c r="AO42" s="37"/>
      <c r="AP42" s="37"/>
      <c r="AQ42" s="37"/>
      <c r="AR42" s="37"/>
      <c r="AS42" s="37"/>
      <c r="AT42" s="17"/>
      <c r="AU42" s="17"/>
      <c r="AV42" s="17"/>
      <c r="AW42" s="17"/>
      <c r="AX42" s="17"/>
      <c r="AY42" s="17"/>
      <c r="AZ42" s="17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</row>
    <row r="43" spans="1:138" x14ac:dyDescent="0.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37"/>
      <c r="N43" s="37"/>
      <c r="O43" s="37"/>
      <c r="P43" s="20"/>
      <c r="Q43" s="20"/>
      <c r="R43" s="20"/>
      <c r="S43" s="20"/>
      <c r="T43" s="20"/>
      <c r="U43" s="20"/>
      <c r="V43" s="20"/>
      <c r="W43" s="20"/>
      <c r="X43" s="53">
        <v>20.5</v>
      </c>
      <c r="Y43" s="20">
        <v>15</v>
      </c>
      <c r="Z43" s="20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20"/>
      <c r="AL43" s="20"/>
      <c r="AM43" s="20"/>
      <c r="AN43" s="37"/>
      <c r="AO43" s="37"/>
      <c r="AP43" s="37"/>
      <c r="AQ43" s="37"/>
      <c r="AR43" s="37"/>
      <c r="AS43" s="37"/>
      <c r="AT43" s="17"/>
      <c r="AU43" s="17"/>
      <c r="AV43" s="17"/>
      <c r="AW43" s="17"/>
      <c r="AX43" s="17"/>
      <c r="AY43" s="17"/>
      <c r="AZ43" s="17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</row>
    <row r="44" spans="1:138" x14ac:dyDescent="0.3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37"/>
      <c r="N44" s="37"/>
      <c r="O44" s="37"/>
      <c r="P44" s="20"/>
      <c r="Q44" s="20"/>
      <c r="R44" s="20"/>
      <c r="S44" s="20"/>
      <c r="T44" s="20"/>
      <c r="U44" s="20"/>
      <c r="V44" s="20"/>
      <c r="W44" s="20"/>
      <c r="X44" s="53">
        <v>21</v>
      </c>
      <c r="Y44" s="20">
        <v>15</v>
      </c>
      <c r="Z44" s="20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20"/>
      <c r="AL44" s="20"/>
      <c r="AM44" s="20"/>
      <c r="AN44" s="37"/>
      <c r="AO44" s="37"/>
      <c r="AP44" s="37"/>
      <c r="AQ44" s="37"/>
      <c r="AR44" s="37"/>
      <c r="AS44" s="37"/>
      <c r="AT44" s="17"/>
      <c r="AU44" s="17"/>
      <c r="AV44" s="17"/>
      <c r="AW44" s="17"/>
      <c r="AX44" s="17"/>
      <c r="AY44" s="17"/>
      <c r="AZ44" s="17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</row>
    <row r="45" spans="1:138" x14ac:dyDescent="0.3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37"/>
      <c r="N45" s="37"/>
      <c r="O45" s="37"/>
      <c r="P45" s="20"/>
      <c r="Q45" s="20"/>
      <c r="R45" s="20"/>
      <c r="S45" s="20"/>
      <c r="T45" s="20"/>
      <c r="U45" s="20"/>
      <c r="V45" s="20"/>
      <c r="W45" s="20"/>
      <c r="X45" s="53">
        <v>21.5</v>
      </c>
      <c r="Y45" s="20">
        <v>15</v>
      </c>
      <c r="Z45" s="20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20"/>
      <c r="AL45" s="20"/>
      <c r="AM45" s="20"/>
      <c r="AN45" s="37"/>
      <c r="AO45" s="37"/>
      <c r="AP45" s="37"/>
      <c r="AQ45" s="37"/>
      <c r="AR45" s="37"/>
      <c r="AS45" s="37"/>
      <c r="AT45" s="17"/>
      <c r="AU45" s="17"/>
      <c r="AV45" s="17"/>
      <c r="AW45" s="17"/>
      <c r="AX45" s="17"/>
      <c r="AY45" s="17"/>
      <c r="AZ45" s="17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</row>
    <row r="46" spans="1:138" x14ac:dyDescent="0.3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7"/>
      <c r="N46" s="37"/>
      <c r="O46" s="37"/>
      <c r="P46" s="20"/>
      <c r="Q46" s="20"/>
      <c r="R46" s="20"/>
      <c r="S46" s="20"/>
      <c r="T46" s="20"/>
      <c r="U46" s="20"/>
      <c r="V46" s="20"/>
      <c r="W46" s="20"/>
      <c r="X46" s="53">
        <v>22</v>
      </c>
      <c r="Y46" s="20">
        <v>15</v>
      </c>
      <c r="Z46" s="20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20"/>
      <c r="AL46" s="20"/>
      <c r="AM46" s="20"/>
      <c r="AN46" s="37"/>
      <c r="AO46" s="37"/>
      <c r="AP46" s="37"/>
      <c r="AQ46" s="37"/>
      <c r="AR46" s="37"/>
      <c r="AS46" s="37"/>
      <c r="AT46" s="17"/>
      <c r="AU46" s="17"/>
      <c r="AV46" s="17"/>
      <c r="AW46" s="17"/>
      <c r="AX46" s="17"/>
      <c r="AY46" s="17"/>
      <c r="AZ46" s="17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</row>
    <row r="47" spans="1:138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37"/>
      <c r="N47" s="37"/>
      <c r="O47" s="37"/>
      <c r="P47" s="20"/>
      <c r="Q47" s="20"/>
      <c r="R47" s="20"/>
      <c r="S47" s="20"/>
      <c r="T47" s="20"/>
      <c r="U47" s="20"/>
      <c r="V47" s="20"/>
      <c r="W47" s="20"/>
      <c r="X47" s="53">
        <v>22.5</v>
      </c>
      <c r="Y47" s="20">
        <v>15</v>
      </c>
      <c r="Z47" s="20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20"/>
      <c r="AL47" s="20"/>
      <c r="AM47" s="20"/>
      <c r="AN47" s="37"/>
      <c r="AO47" s="37"/>
      <c r="AP47" s="37"/>
      <c r="AQ47" s="37"/>
      <c r="AR47" s="37"/>
      <c r="AS47" s="37"/>
      <c r="AT47" s="17"/>
      <c r="AU47" s="17"/>
      <c r="AV47" s="17"/>
      <c r="AW47" s="17"/>
      <c r="AX47" s="17"/>
      <c r="AY47" s="17"/>
      <c r="AZ47" s="17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</row>
    <row r="48" spans="1:138" x14ac:dyDescent="0.3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37"/>
      <c r="N48" s="37"/>
      <c r="O48" s="37"/>
      <c r="P48" s="20"/>
      <c r="Q48" s="20"/>
      <c r="R48" s="20"/>
      <c r="S48" s="20"/>
      <c r="T48" s="20"/>
      <c r="U48" s="20"/>
      <c r="V48" s="20"/>
      <c r="W48" s="20"/>
      <c r="X48" s="53">
        <v>23</v>
      </c>
      <c r="Y48" s="20">
        <v>15</v>
      </c>
      <c r="Z48" s="20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20"/>
      <c r="AL48" s="20"/>
      <c r="AM48" s="20"/>
      <c r="AN48" s="37"/>
      <c r="AO48" s="37"/>
      <c r="AP48" s="37"/>
      <c r="AQ48" s="37"/>
      <c r="AR48" s="37"/>
      <c r="AS48" s="37"/>
      <c r="AT48" s="17"/>
      <c r="AU48" s="17"/>
      <c r="AV48" s="17"/>
      <c r="AW48" s="17"/>
      <c r="AX48" s="17"/>
      <c r="AY48" s="17"/>
      <c r="AZ48" s="17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</row>
    <row r="49" spans="1:138" x14ac:dyDescent="0.3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37"/>
      <c r="N49" s="37"/>
      <c r="O49" s="37"/>
      <c r="P49" s="20"/>
      <c r="Q49" s="20"/>
      <c r="R49" s="20"/>
      <c r="S49" s="20"/>
      <c r="T49" s="20"/>
      <c r="U49" s="20"/>
      <c r="V49" s="20"/>
      <c r="W49" s="20"/>
      <c r="X49" s="53">
        <v>23.5</v>
      </c>
      <c r="Y49" s="20">
        <v>15</v>
      </c>
      <c r="Z49" s="20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20"/>
      <c r="AL49" s="20"/>
      <c r="AM49" s="20"/>
      <c r="AN49" s="37"/>
      <c r="AO49" s="37"/>
      <c r="AP49" s="37"/>
      <c r="AQ49" s="37"/>
      <c r="AR49" s="37"/>
      <c r="AS49" s="37"/>
      <c r="AT49" s="17"/>
      <c r="AU49" s="17"/>
      <c r="AV49" s="17"/>
      <c r="AW49" s="17"/>
      <c r="AX49" s="17"/>
      <c r="AY49" s="17"/>
      <c r="AZ49" s="17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</row>
    <row r="50" spans="1:138" x14ac:dyDescent="0.3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37"/>
      <c r="N50" s="37"/>
      <c r="O50" s="37"/>
      <c r="P50" s="20"/>
      <c r="Q50" s="20"/>
      <c r="R50" s="20"/>
      <c r="S50" s="20"/>
      <c r="T50" s="20"/>
      <c r="U50" s="20"/>
      <c r="V50" s="20"/>
      <c r="W50" s="20"/>
      <c r="X50" s="53">
        <v>24</v>
      </c>
      <c r="Y50" s="20">
        <v>15</v>
      </c>
      <c r="Z50" s="20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20"/>
      <c r="AL50" s="20"/>
      <c r="AM50" s="20"/>
      <c r="AN50" s="37"/>
      <c r="AO50" s="37"/>
      <c r="AP50" s="37"/>
      <c r="AQ50" s="37"/>
      <c r="AR50" s="37"/>
      <c r="AS50" s="37"/>
      <c r="AT50" s="17"/>
      <c r="AU50" s="17"/>
      <c r="AV50" s="17"/>
      <c r="AW50" s="17"/>
      <c r="AX50" s="17"/>
      <c r="AY50" s="17"/>
      <c r="AZ50" s="17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</row>
    <row r="51" spans="1:138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7"/>
      <c r="N51" s="37"/>
      <c r="O51" s="37"/>
      <c r="P51" s="20"/>
      <c r="Q51" s="20"/>
      <c r="R51" s="20"/>
      <c r="S51" s="20"/>
      <c r="T51" s="20"/>
      <c r="U51" s="20"/>
      <c r="V51" s="20"/>
      <c r="W51" s="20"/>
      <c r="X51" s="53">
        <v>24.5</v>
      </c>
      <c r="Y51" s="20">
        <v>15</v>
      </c>
      <c r="Z51" s="20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20"/>
      <c r="AL51" s="20"/>
      <c r="AM51" s="20"/>
      <c r="AN51" s="37"/>
      <c r="AO51" s="37"/>
      <c r="AP51" s="37"/>
      <c r="AQ51" s="37"/>
      <c r="AR51" s="37"/>
      <c r="AS51" s="37"/>
      <c r="AT51" s="17"/>
      <c r="AU51" s="17"/>
      <c r="AV51" s="17"/>
      <c r="AW51" s="17"/>
      <c r="AX51" s="17"/>
      <c r="AY51" s="17"/>
      <c r="AZ51" s="17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</row>
    <row r="52" spans="1:138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37"/>
      <c r="N52" s="37"/>
      <c r="O52" s="37"/>
      <c r="P52" s="20"/>
      <c r="Q52" s="20"/>
      <c r="R52" s="20"/>
      <c r="S52" s="20"/>
      <c r="T52" s="20"/>
      <c r="U52" s="20"/>
      <c r="V52" s="20"/>
      <c r="W52" s="20"/>
      <c r="X52" s="53">
        <v>25</v>
      </c>
      <c r="Y52" s="20">
        <v>15</v>
      </c>
      <c r="Z52" s="20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20"/>
      <c r="AL52" s="20"/>
      <c r="AM52" s="20"/>
      <c r="AN52" s="37"/>
      <c r="AO52" s="37"/>
      <c r="AP52" s="37"/>
      <c r="AQ52" s="37"/>
      <c r="AR52" s="37"/>
      <c r="AS52" s="37"/>
      <c r="AT52" s="17"/>
      <c r="AU52" s="17"/>
      <c r="AV52" s="17"/>
      <c r="AW52" s="17"/>
      <c r="AX52" s="17"/>
      <c r="AY52" s="17"/>
      <c r="AZ52" s="17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</row>
    <row r="53" spans="1:138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37"/>
      <c r="N53" s="37"/>
      <c r="O53" s="37"/>
      <c r="P53" s="20"/>
      <c r="Q53" s="20"/>
      <c r="R53" s="20"/>
      <c r="S53" s="20"/>
      <c r="T53" s="20"/>
      <c r="U53" s="20"/>
      <c r="V53" s="20"/>
      <c r="W53" s="20"/>
      <c r="X53" s="53">
        <v>25.5</v>
      </c>
      <c r="Y53" s="20">
        <v>15</v>
      </c>
      <c r="Z53" s="20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20"/>
      <c r="AL53" s="20"/>
      <c r="AM53" s="20"/>
      <c r="AN53" s="37"/>
      <c r="AO53" s="37"/>
      <c r="AP53" s="37"/>
      <c r="AQ53" s="37"/>
      <c r="AR53" s="37"/>
      <c r="AS53" s="37"/>
      <c r="AT53" s="17"/>
      <c r="AU53" s="17"/>
      <c r="AV53" s="17"/>
      <c r="AW53" s="17"/>
      <c r="AX53" s="17"/>
      <c r="AY53" s="17"/>
      <c r="AZ53" s="17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</row>
    <row r="54" spans="1:138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7"/>
      <c r="N54" s="37"/>
      <c r="O54" s="37"/>
      <c r="P54" s="20"/>
      <c r="Q54" s="20"/>
      <c r="R54" s="20"/>
      <c r="S54" s="20"/>
      <c r="T54" s="20"/>
      <c r="U54" s="20"/>
      <c r="V54" s="20"/>
      <c r="W54" s="20"/>
      <c r="X54" s="53">
        <v>26</v>
      </c>
      <c r="Y54" s="20"/>
      <c r="Z54" s="20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20"/>
      <c r="AL54" s="20"/>
      <c r="AM54" s="20"/>
      <c r="AN54" s="37"/>
      <c r="AO54" s="37"/>
      <c r="AP54" s="37"/>
      <c r="AQ54" s="37"/>
      <c r="AR54" s="37"/>
      <c r="AS54" s="37"/>
      <c r="AT54" s="17"/>
      <c r="AU54" s="17"/>
      <c r="AV54" s="17"/>
      <c r="AW54" s="17"/>
      <c r="AX54" s="17"/>
      <c r="AY54" s="17"/>
      <c r="AZ54" s="17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</row>
    <row r="55" spans="1:138" x14ac:dyDescent="0.3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37"/>
      <c r="N55" s="37"/>
      <c r="O55" s="37"/>
      <c r="P55" s="20"/>
      <c r="Q55" s="20"/>
      <c r="R55" s="20"/>
      <c r="S55" s="20"/>
      <c r="T55" s="20"/>
      <c r="U55" s="20"/>
      <c r="V55" s="20"/>
      <c r="W55" s="20"/>
      <c r="X55" s="53">
        <v>26.5</v>
      </c>
      <c r="Y55" s="20"/>
      <c r="Z55" s="20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20"/>
      <c r="AL55" s="20"/>
      <c r="AM55" s="20"/>
      <c r="AN55" s="37"/>
      <c r="AO55" s="37"/>
      <c r="AP55" s="37"/>
      <c r="AQ55" s="37"/>
      <c r="AR55" s="37"/>
      <c r="AS55" s="37"/>
      <c r="AT55" s="17"/>
      <c r="AU55" s="17"/>
      <c r="AV55" s="17"/>
      <c r="AW55" s="17"/>
      <c r="AX55" s="17"/>
      <c r="AY55" s="17"/>
      <c r="AZ55" s="17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</row>
    <row r="56" spans="1:138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38"/>
      <c r="N56" s="38"/>
      <c r="O56" s="38"/>
      <c r="P56" s="20"/>
      <c r="Q56" s="20"/>
      <c r="R56" s="20"/>
      <c r="S56" s="20"/>
      <c r="T56" s="20"/>
      <c r="U56" s="20"/>
      <c r="V56" s="20"/>
      <c r="W56" s="20"/>
      <c r="X56" s="53">
        <v>27</v>
      </c>
      <c r="Y56" s="20"/>
      <c r="Z56" s="20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4"/>
      <c r="AL56" s="34"/>
      <c r="AM56" s="34"/>
      <c r="AN56" s="38"/>
      <c r="AO56" s="38"/>
      <c r="AP56" s="38"/>
      <c r="AQ56" s="38"/>
      <c r="AR56" s="38"/>
      <c r="AS56" s="38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</row>
    <row r="57" spans="1:138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38"/>
      <c r="N57" s="38"/>
      <c r="O57" s="38"/>
      <c r="P57" s="20"/>
      <c r="Q57" s="20"/>
      <c r="R57" s="20"/>
      <c r="S57" s="20"/>
      <c r="T57" s="20"/>
      <c r="U57" s="20"/>
      <c r="V57" s="20"/>
      <c r="W57" s="20"/>
      <c r="X57" s="53">
        <v>27.5</v>
      </c>
      <c r="Y57" s="20"/>
      <c r="Z57" s="20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4"/>
      <c r="AL57" s="34"/>
      <c r="AM57" s="34"/>
      <c r="AN57" s="38"/>
      <c r="AO57" s="38"/>
      <c r="AP57" s="38"/>
      <c r="AQ57" s="38"/>
      <c r="AR57" s="38"/>
      <c r="AS57" s="38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</row>
    <row r="58" spans="1:138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38"/>
      <c r="N58" s="38"/>
      <c r="O58" s="38"/>
      <c r="P58" s="20"/>
      <c r="Q58" s="20"/>
      <c r="R58" s="20"/>
      <c r="S58" s="20"/>
      <c r="T58" s="20"/>
      <c r="U58" s="20"/>
      <c r="V58" s="20"/>
      <c r="W58" s="20"/>
      <c r="X58" s="53">
        <v>28</v>
      </c>
      <c r="Y58" s="20"/>
      <c r="Z58" s="20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4"/>
      <c r="AL58" s="34"/>
      <c r="AM58" s="34"/>
      <c r="AN58" s="38"/>
      <c r="AO58" s="38"/>
      <c r="AP58" s="38"/>
      <c r="AQ58" s="38"/>
      <c r="AR58" s="38"/>
      <c r="AS58" s="38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</row>
    <row r="59" spans="1:138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38"/>
      <c r="N59" s="38"/>
      <c r="O59" s="38"/>
      <c r="P59" s="20"/>
      <c r="Q59" s="20"/>
      <c r="R59" s="20"/>
      <c r="S59" s="20"/>
      <c r="T59" s="20"/>
      <c r="U59" s="20"/>
      <c r="V59" s="20"/>
      <c r="W59" s="20"/>
      <c r="X59" s="53">
        <v>28.5</v>
      </c>
      <c r="Y59" s="20"/>
      <c r="Z59" s="20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4"/>
      <c r="AL59" s="34"/>
      <c r="AM59" s="34"/>
      <c r="AN59" s="38"/>
      <c r="AO59" s="38"/>
      <c r="AP59" s="38"/>
      <c r="AQ59" s="38"/>
      <c r="AR59" s="38"/>
      <c r="AS59" s="38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</row>
    <row r="60" spans="1:138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38"/>
      <c r="N60" s="38"/>
      <c r="O60" s="38"/>
      <c r="P60" s="20"/>
      <c r="Q60" s="20"/>
      <c r="R60" s="20"/>
      <c r="S60" s="20"/>
      <c r="T60" s="20"/>
      <c r="U60" s="20"/>
      <c r="V60" s="20"/>
      <c r="W60" s="20"/>
      <c r="X60" s="53">
        <v>29</v>
      </c>
      <c r="Y60" s="20"/>
      <c r="Z60" s="20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4"/>
      <c r="AL60" s="34"/>
      <c r="AM60" s="34"/>
      <c r="AN60" s="38"/>
      <c r="AO60" s="38"/>
      <c r="AP60" s="38"/>
      <c r="AQ60" s="38"/>
      <c r="AR60" s="38"/>
      <c r="AS60" s="38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</row>
    <row r="61" spans="1:138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38"/>
      <c r="N61" s="38"/>
      <c r="O61" s="38"/>
      <c r="P61" s="20"/>
      <c r="Q61" s="20"/>
      <c r="R61" s="20"/>
      <c r="S61" s="20"/>
      <c r="T61" s="20"/>
      <c r="U61" s="20"/>
      <c r="V61" s="20"/>
      <c r="W61" s="20"/>
      <c r="X61" s="53">
        <v>29.5</v>
      </c>
      <c r="Y61" s="20"/>
      <c r="Z61" s="20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4"/>
      <c r="AL61" s="34"/>
      <c r="AM61" s="34"/>
      <c r="AN61" s="38"/>
      <c r="AO61" s="38"/>
      <c r="AP61" s="38"/>
      <c r="AQ61" s="38"/>
      <c r="AR61" s="38"/>
      <c r="AS61" s="38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</row>
    <row r="62" spans="1:138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38"/>
      <c r="N62" s="38"/>
      <c r="O62" s="38"/>
      <c r="P62" s="20"/>
      <c r="Q62" s="20"/>
      <c r="R62" s="20"/>
      <c r="S62" s="20"/>
      <c r="T62" s="20"/>
      <c r="U62" s="20"/>
      <c r="V62" s="20"/>
      <c r="W62" s="20"/>
      <c r="X62" s="53">
        <v>30</v>
      </c>
      <c r="Y62" s="20"/>
      <c r="Z62" s="20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4"/>
      <c r="AL62" s="34"/>
      <c r="AM62" s="34"/>
      <c r="AN62" s="38"/>
      <c r="AO62" s="38"/>
      <c r="AP62" s="38"/>
      <c r="AQ62" s="38"/>
      <c r="AR62" s="38"/>
      <c r="AS62" s="38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</row>
    <row r="63" spans="1:138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38"/>
      <c r="N63" s="38"/>
      <c r="O63" s="38"/>
      <c r="P63" s="20"/>
      <c r="Q63" s="20"/>
      <c r="R63" s="20"/>
      <c r="S63" s="20"/>
      <c r="T63" s="20"/>
      <c r="U63" s="20"/>
      <c r="V63" s="20"/>
      <c r="W63" s="20"/>
      <c r="X63" s="53">
        <v>30.5</v>
      </c>
      <c r="Y63" s="20"/>
      <c r="Z63" s="20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4"/>
      <c r="AL63" s="34"/>
      <c r="AM63" s="34"/>
      <c r="AN63" s="38"/>
      <c r="AO63" s="38"/>
      <c r="AP63" s="38"/>
      <c r="AQ63" s="38"/>
      <c r="AR63" s="38"/>
      <c r="AS63" s="38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</row>
    <row r="64" spans="1:138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38"/>
      <c r="N64" s="38"/>
      <c r="O64" s="38"/>
      <c r="P64" s="20"/>
      <c r="Q64" s="20"/>
      <c r="R64" s="20"/>
      <c r="S64" s="20"/>
      <c r="T64" s="20"/>
      <c r="U64" s="20"/>
      <c r="V64" s="20"/>
      <c r="W64" s="20"/>
      <c r="X64" s="53">
        <v>31</v>
      </c>
      <c r="Y64" s="20"/>
      <c r="Z64" s="20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4"/>
      <c r="AL64" s="34"/>
      <c r="AM64" s="34"/>
      <c r="AN64" s="38"/>
      <c r="AO64" s="38"/>
      <c r="AP64" s="38"/>
      <c r="AQ64" s="38"/>
      <c r="AR64" s="38"/>
      <c r="AS64" s="38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</row>
    <row r="65" spans="1:138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38"/>
      <c r="N65" s="38"/>
      <c r="O65" s="38"/>
      <c r="P65" s="20"/>
      <c r="Q65" s="20"/>
      <c r="R65" s="20"/>
      <c r="S65" s="20"/>
      <c r="T65" s="20"/>
      <c r="U65" s="20"/>
      <c r="V65" s="20"/>
      <c r="W65" s="20"/>
      <c r="X65" s="53">
        <v>31.5</v>
      </c>
      <c r="Y65" s="20"/>
      <c r="Z65" s="20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4"/>
      <c r="AL65" s="34"/>
      <c r="AM65" s="34"/>
      <c r="AN65" s="38"/>
      <c r="AO65" s="38"/>
      <c r="AP65" s="38"/>
      <c r="AQ65" s="38"/>
      <c r="AR65" s="38"/>
      <c r="AS65" s="38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</row>
    <row r="66" spans="1:138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38"/>
      <c r="N66" s="38"/>
      <c r="O66" s="38"/>
      <c r="P66" s="20"/>
      <c r="Q66" s="20"/>
      <c r="R66" s="20"/>
      <c r="S66" s="20"/>
      <c r="T66" s="20"/>
      <c r="U66" s="20"/>
      <c r="V66" s="20"/>
      <c r="W66" s="20"/>
      <c r="X66" s="53">
        <v>32</v>
      </c>
      <c r="Y66" s="20"/>
      <c r="Z66" s="20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4"/>
      <c r="AL66" s="34"/>
      <c r="AM66" s="34"/>
      <c r="AN66" s="38"/>
      <c r="AO66" s="38"/>
      <c r="AP66" s="38"/>
      <c r="AQ66" s="38"/>
      <c r="AR66" s="38"/>
      <c r="AS66" s="38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</row>
    <row r="67" spans="1:138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38"/>
      <c r="N67" s="38"/>
      <c r="O67" s="38"/>
      <c r="P67" s="20"/>
      <c r="Q67" s="20"/>
      <c r="R67" s="20"/>
      <c r="S67" s="20"/>
      <c r="T67" s="20"/>
      <c r="U67" s="20"/>
      <c r="V67" s="20"/>
      <c r="W67" s="20"/>
      <c r="X67" s="53">
        <v>32.5</v>
      </c>
      <c r="Y67" s="20"/>
      <c r="Z67" s="20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4"/>
      <c r="AL67" s="34"/>
      <c r="AM67" s="34"/>
      <c r="AN67" s="38"/>
      <c r="AO67" s="38"/>
      <c r="AP67" s="38"/>
      <c r="AQ67" s="38"/>
      <c r="AR67" s="38"/>
      <c r="AS67" s="38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</row>
    <row r="68" spans="1:138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38"/>
      <c r="N68" s="38"/>
      <c r="O68" s="38"/>
      <c r="P68" s="20"/>
      <c r="Q68" s="20"/>
      <c r="R68" s="20"/>
      <c r="S68" s="20"/>
      <c r="T68" s="20"/>
      <c r="U68" s="20"/>
      <c r="V68" s="20"/>
      <c r="W68" s="20"/>
      <c r="X68" s="53">
        <v>33</v>
      </c>
      <c r="Y68" s="20"/>
      <c r="Z68" s="20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4"/>
      <c r="AL68" s="34"/>
      <c r="AM68" s="34"/>
      <c r="AN68" s="38"/>
      <c r="AO68" s="38"/>
      <c r="AP68" s="38"/>
      <c r="AQ68" s="38"/>
      <c r="AR68" s="38"/>
      <c r="AS68" s="38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</row>
    <row r="69" spans="1:138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38"/>
      <c r="N69" s="38"/>
      <c r="O69" s="38"/>
      <c r="P69" s="20"/>
      <c r="Q69" s="20"/>
      <c r="R69" s="20"/>
      <c r="S69" s="20"/>
      <c r="T69" s="20"/>
      <c r="U69" s="20"/>
      <c r="V69" s="20"/>
      <c r="W69" s="20"/>
      <c r="X69" s="53">
        <v>33.5</v>
      </c>
      <c r="Y69" s="20"/>
      <c r="Z69" s="20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4"/>
      <c r="AL69" s="34"/>
      <c r="AM69" s="34"/>
      <c r="AN69" s="38"/>
      <c r="AO69" s="38"/>
      <c r="AP69" s="38"/>
      <c r="AQ69" s="38"/>
      <c r="AR69" s="38"/>
      <c r="AS69" s="38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</row>
    <row r="70" spans="1:138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38"/>
      <c r="N70" s="38"/>
      <c r="O70" s="38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4"/>
      <c r="AL70" s="34"/>
      <c r="AM70" s="34"/>
      <c r="AN70" s="38"/>
      <c r="AO70" s="38"/>
      <c r="AP70" s="38"/>
      <c r="AQ70" s="38"/>
      <c r="AR70" s="38"/>
      <c r="AS70" s="38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</row>
    <row r="71" spans="1:138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38"/>
      <c r="N71" s="38"/>
      <c r="O71" s="38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4"/>
      <c r="AL71" s="34"/>
      <c r="AM71" s="34"/>
      <c r="AN71" s="38"/>
      <c r="AO71" s="38"/>
      <c r="AP71" s="38"/>
      <c r="AQ71" s="38"/>
      <c r="AR71" s="38"/>
      <c r="AS71" s="38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</row>
    <row r="72" spans="1:138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38"/>
      <c r="N72" s="38"/>
      <c r="O72" s="38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4"/>
      <c r="AL72" s="34"/>
      <c r="AM72" s="34"/>
      <c r="AN72" s="38"/>
      <c r="AO72" s="38"/>
      <c r="AP72" s="38"/>
      <c r="AQ72" s="38"/>
      <c r="AR72" s="38"/>
      <c r="AS72" s="38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</row>
    <row r="73" spans="1:138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38"/>
      <c r="N73" s="38"/>
      <c r="O73" s="38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4"/>
      <c r="AL73" s="34"/>
      <c r="AM73" s="34"/>
      <c r="AN73" s="38"/>
      <c r="AO73" s="38"/>
      <c r="AP73" s="38"/>
      <c r="AQ73" s="38"/>
      <c r="AR73" s="38"/>
      <c r="AS73" s="38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</row>
    <row r="74" spans="1:138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38"/>
      <c r="N74" s="38"/>
      <c r="O74" s="38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4"/>
      <c r="AL74" s="34"/>
      <c r="AM74" s="34"/>
      <c r="AN74" s="38"/>
      <c r="AO74" s="38"/>
      <c r="AP74" s="38"/>
      <c r="AQ74" s="38"/>
      <c r="AR74" s="38"/>
      <c r="AS74" s="38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</row>
    <row r="75" spans="1:138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38"/>
      <c r="N75" s="38"/>
      <c r="O75" s="38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4"/>
      <c r="AL75" s="34"/>
      <c r="AM75" s="34"/>
      <c r="AN75" s="38"/>
      <c r="AO75" s="38"/>
      <c r="AP75" s="38"/>
      <c r="AQ75" s="38"/>
      <c r="AR75" s="38"/>
      <c r="AS75" s="38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</row>
    <row r="76" spans="1:138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38"/>
      <c r="N76" s="38"/>
      <c r="O76" s="38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4"/>
      <c r="AL76" s="34"/>
      <c r="AM76" s="34"/>
      <c r="AN76" s="38"/>
      <c r="AO76" s="38"/>
      <c r="AP76" s="38"/>
      <c r="AQ76" s="38"/>
      <c r="AR76" s="38"/>
      <c r="AS76" s="38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</row>
    <row r="77" spans="1:138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38"/>
      <c r="N77" s="38"/>
      <c r="O77" s="38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4"/>
      <c r="AL77" s="34"/>
      <c r="AM77" s="34"/>
      <c r="AN77" s="38"/>
      <c r="AO77" s="38"/>
      <c r="AP77" s="38"/>
      <c r="AQ77" s="38"/>
      <c r="AR77" s="38"/>
      <c r="AS77" s="38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</row>
    <row r="78" spans="1:138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38"/>
      <c r="N78" s="38"/>
      <c r="O78" s="38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4"/>
      <c r="AL78" s="34"/>
      <c r="AM78" s="34"/>
      <c r="AN78" s="38"/>
      <c r="AO78" s="38"/>
      <c r="AP78" s="38"/>
      <c r="AQ78" s="38"/>
      <c r="AR78" s="38"/>
      <c r="AS78" s="38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</row>
    <row r="79" spans="1:138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38"/>
      <c r="N79" s="38"/>
      <c r="O79" s="38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4"/>
      <c r="AL79" s="34"/>
      <c r="AM79" s="34"/>
      <c r="AN79" s="38"/>
      <c r="AO79" s="38"/>
      <c r="AP79" s="38"/>
      <c r="AQ79" s="38"/>
      <c r="AR79" s="38"/>
      <c r="AS79" s="38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</row>
    <row r="80" spans="1:138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38"/>
      <c r="N80" s="38"/>
      <c r="O80" s="38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4"/>
      <c r="AL80" s="34"/>
      <c r="AM80" s="34"/>
      <c r="AN80" s="38"/>
      <c r="AO80" s="38"/>
      <c r="AP80" s="38"/>
      <c r="AQ80" s="38"/>
      <c r="AR80" s="38"/>
      <c r="AS80" s="38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</row>
    <row r="81" spans="1:138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38"/>
      <c r="N81" s="38"/>
      <c r="O81" s="38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4"/>
      <c r="AL81" s="34"/>
      <c r="AM81" s="34"/>
      <c r="AN81" s="38"/>
      <c r="AO81" s="38"/>
      <c r="AP81" s="38"/>
      <c r="AQ81" s="38"/>
      <c r="AR81" s="38"/>
      <c r="AS81" s="38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</row>
    <row r="82" spans="1:138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38"/>
      <c r="N82" s="38"/>
      <c r="O82" s="38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4"/>
      <c r="AL82" s="34"/>
      <c r="AM82" s="34"/>
      <c r="AN82" s="38"/>
      <c r="AO82" s="38"/>
      <c r="AP82" s="38"/>
      <c r="AQ82" s="38"/>
      <c r="AR82" s="38"/>
      <c r="AS82" s="38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</row>
    <row r="83" spans="1:138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38"/>
      <c r="N83" s="38"/>
      <c r="O83" s="38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4"/>
      <c r="AL83" s="34"/>
      <c r="AM83" s="34"/>
      <c r="AN83" s="38"/>
      <c r="AO83" s="38"/>
      <c r="AP83" s="38"/>
      <c r="AQ83" s="38"/>
      <c r="AR83" s="38"/>
      <c r="AS83" s="38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</row>
    <row r="84" spans="1:138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38"/>
      <c r="N84" s="38"/>
      <c r="O84" s="38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4"/>
      <c r="AL84" s="34"/>
      <c r="AM84" s="34"/>
      <c r="AN84" s="38"/>
      <c r="AO84" s="38"/>
      <c r="AP84" s="38"/>
      <c r="AQ84" s="38"/>
      <c r="AR84" s="38"/>
      <c r="AS84" s="38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</row>
    <row r="85" spans="1:138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38"/>
      <c r="N85" s="38"/>
      <c r="O85" s="38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4"/>
      <c r="AL85" s="34"/>
      <c r="AM85" s="34"/>
      <c r="AN85" s="38"/>
      <c r="AO85" s="38"/>
      <c r="AP85" s="38"/>
      <c r="AQ85" s="38"/>
      <c r="AR85" s="38"/>
      <c r="AS85" s="38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</row>
    <row r="86" spans="1:138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38"/>
      <c r="N86" s="38"/>
      <c r="O86" s="38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4"/>
      <c r="AL86" s="34"/>
      <c r="AM86" s="34"/>
      <c r="AN86" s="38"/>
      <c r="AO86" s="38"/>
      <c r="AP86" s="38"/>
      <c r="AQ86" s="38"/>
      <c r="AR86" s="38"/>
      <c r="AS86" s="38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</row>
    <row r="87" spans="1:138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38"/>
      <c r="N87" s="38"/>
      <c r="O87" s="38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4"/>
      <c r="AL87" s="34"/>
      <c r="AM87" s="34"/>
      <c r="AN87" s="38"/>
      <c r="AO87" s="38"/>
      <c r="AP87" s="38"/>
      <c r="AQ87" s="38"/>
      <c r="AR87" s="38"/>
      <c r="AS87" s="38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</row>
    <row r="88" spans="1:138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38"/>
      <c r="N88" s="38"/>
      <c r="O88" s="38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4"/>
      <c r="AL88" s="34"/>
      <c r="AM88" s="34"/>
      <c r="AN88" s="38"/>
      <c r="AO88" s="38"/>
      <c r="AP88" s="38"/>
      <c r="AQ88" s="38"/>
      <c r="AR88" s="38"/>
      <c r="AS88" s="38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</row>
    <row r="89" spans="1:138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38"/>
      <c r="N89" s="38"/>
      <c r="O89" s="38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4"/>
      <c r="AL89" s="34"/>
      <c r="AM89" s="34"/>
      <c r="AN89" s="38"/>
      <c r="AO89" s="38"/>
      <c r="AP89" s="38"/>
      <c r="AQ89" s="38"/>
      <c r="AR89" s="38"/>
      <c r="AS89" s="38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</row>
    <row r="90" spans="1:138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38"/>
      <c r="N90" s="38"/>
      <c r="O90" s="38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4"/>
      <c r="AL90" s="34"/>
      <c r="AM90" s="34"/>
      <c r="AN90" s="38"/>
      <c r="AO90" s="38"/>
      <c r="AP90" s="38"/>
      <c r="AQ90" s="38"/>
      <c r="AR90" s="38"/>
      <c r="AS90" s="38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</row>
    <row r="91" spans="1:138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38"/>
      <c r="N91" s="38"/>
      <c r="O91" s="38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4"/>
      <c r="AL91" s="34"/>
      <c r="AM91" s="34"/>
      <c r="AN91" s="38"/>
      <c r="AO91" s="38"/>
      <c r="AP91" s="38"/>
      <c r="AQ91" s="38"/>
      <c r="AR91" s="38"/>
      <c r="AS91" s="38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</row>
    <row r="92" spans="1:138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38"/>
      <c r="N92" s="38"/>
      <c r="O92" s="38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4"/>
      <c r="AL92" s="34"/>
      <c r="AM92" s="34"/>
      <c r="AN92" s="38"/>
      <c r="AO92" s="38"/>
      <c r="AP92" s="38"/>
      <c r="AQ92" s="38"/>
      <c r="AR92" s="38"/>
      <c r="AS92" s="38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</row>
    <row r="93" spans="1:138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38"/>
      <c r="N93" s="38"/>
      <c r="O93" s="38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4"/>
      <c r="AL93" s="34"/>
      <c r="AM93" s="34"/>
      <c r="AN93" s="38"/>
      <c r="AO93" s="38"/>
      <c r="AP93" s="38"/>
      <c r="AQ93" s="38"/>
      <c r="AR93" s="38"/>
      <c r="AS93" s="38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</row>
    <row r="94" spans="1:138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38"/>
      <c r="N94" s="38"/>
      <c r="O94" s="38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4"/>
      <c r="AL94" s="34"/>
      <c r="AM94" s="34"/>
      <c r="AN94" s="38"/>
      <c r="AO94" s="38"/>
      <c r="AP94" s="38"/>
      <c r="AQ94" s="38"/>
      <c r="AR94" s="38"/>
      <c r="AS94" s="38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</row>
    <row r="95" spans="1:138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38"/>
      <c r="N95" s="38"/>
      <c r="O95" s="38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4"/>
      <c r="AL95" s="34"/>
      <c r="AM95" s="34"/>
      <c r="AN95" s="38"/>
      <c r="AO95" s="38"/>
      <c r="AP95" s="38"/>
      <c r="AQ95" s="38"/>
      <c r="AR95" s="38"/>
      <c r="AS95" s="38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</row>
    <row r="96" spans="1:138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38"/>
      <c r="N96" s="38"/>
      <c r="O96" s="38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4"/>
      <c r="AL96" s="34"/>
      <c r="AM96" s="34"/>
      <c r="AN96" s="38"/>
      <c r="AO96" s="38"/>
      <c r="AP96" s="38"/>
      <c r="AQ96" s="38"/>
      <c r="AR96" s="38"/>
      <c r="AS96" s="38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</row>
    <row r="97" spans="1:138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38"/>
      <c r="N97" s="38"/>
      <c r="O97" s="38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4"/>
      <c r="AL97" s="34"/>
      <c r="AM97" s="34"/>
      <c r="AN97" s="38"/>
      <c r="AO97" s="38"/>
      <c r="AP97" s="38"/>
      <c r="AQ97" s="38"/>
      <c r="AR97" s="38"/>
      <c r="AS97" s="38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</row>
    <row r="98" spans="1:138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38"/>
      <c r="N98" s="38"/>
      <c r="O98" s="38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4"/>
      <c r="AL98" s="34"/>
      <c r="AM98" s="34"/>
      <c r="AN98" s="38"/>
      <c r="AO98" s="38"/>
      <c r="AP98" s="38"/>
      <c r="AQ98" s="38"/>
      <c r="AR98" s="38"/>
      <c r="AS98" s="38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</row>
    <row r="99" spans="1:138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38"/>
      <c r="N99" s="38"/>
      <c r="O99" s="38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4"/>
      <c r="AL99" s="34"/>
      <c r="AM99" s="34"/>
      <c r="AN99" s="38"/>
      <c r="AO99" s="38"/>
      <c r="AP99" s="38"/>
      <c r="AQ99" s="38"/>
      <c r="AR99" s="38"/>
      <c r="AS99" s="38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</row>
    <row r="100" spans="1:138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38"/>
      <c r="N100" s="38"/>
      <c r="O100" s="38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4"/>
      <c r="AL100" s="34"/>
      <c r="AM100" s="34"/>
      <c r="AN100" s="38"/>
      <c r="AO100" s="38"/>
      <c r="AP100" s="38"/>
      <c r="AQ100" s="38"/>
      <c r="AR100" s="38"/>
      <c r="AS100" s="38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</row>
    <row r="101" spans="1:138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38"/>
      <c r="N101" s="38"/>
      <c r="O101" s="38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4"/>
      <c r="AL101" s="34"/>
      <c r="AM101" s="34"/>
      <c r="AN101" s="38"/>
      <c r="AO101" s="38"/>
      <c r="AP101" s="38"/>
      <c r="AQ101" s="38"/>
      <c r="AR101" s="38"/>
      <c r="AS101" s="38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</row>
    <row r="102" spans="1:138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38"/>
      <c r="N102" s="38"/>
      <c r="O102" s="38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4"/>
      <c r="AL102" s="34"/>
      <c r="AM102" s="34"/>
      <c r="AN102" s="38"/>
      <c r="AO102" s="38"/>
      <c r="AP102" s="38"/>
      <c r="AQ102" s="38"/>
      <c r="AR102" s="38"/>
      <c r="AS102" s="38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</row>
    <row r="103" spans="1:138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38"/>
      <c r="N103" s="38"/>
      <c r="O103" s="38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4"/>
      <c r="AL103" s="34"/>
      <c r="AM103" s="34"/>
      <c r="AN103" s="38"/>
      <c r="AO103" s="38"/>
      <c r="AP103" s="38"/>
      <c r="AQ103" s="38"/>
      <c r="AR103" s="38"/>
      <c r="AS103" s="38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</row>
    <row r="104" spans="1:138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38"/>
      <c r="N104" s="38"/>
      <c r="O104" s="38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4"/>
      <c r="AL104" s="34"/>
      <c r="AM104" s="34"/>
      <c r="AN104" s="38"/>
      <c r="AO104" s="38"/>
      <c r="AP104" s="38"/>
      <c r="AQ104" s="38"/>
      <c r="AR104" s="38"/>
      <c r="AS104" s="38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</row>
    <row r="105" spans="1:138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38"/>
      <c r="N105" s="38"/>
      <c r="O105" s="38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4"/>
      <c r="AL105" s="34"/>
      <c r="AM105" s="34"/>
      <c r="AN105" s="38"/>
      <c r="AO105" s="38"/>
      <c r="AP105" s="38"/>
      <c r="AQ105" s="38"/>
      <c r="AR105" s="38"/>
      <c r="AS105" s="38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</row>
    <row r="106" spans="1:138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38"/>
      <c r="N106" s="38"/>
      <c r="O106" s="38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4"/>
      <c r="AL106" s="34"/>
      <c r="AM106" s="34"/>
      <c r="AN106" s="38"/>
      <c r="AO106" s="38"/>
      <c r="AP106" s="38"/>
      <c r="AQ106" s="38"/>
      <c r="AR106" s="38"/>
      <c r="AS106" s="38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</row>
    <row r="107" spans="1:138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38"/>
      <c r="N107" s="38"/>
      <c r="O107" s="38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4"/>
      <c r="AL107" s="34"/>
      <c r="AM107" s="34"/>
      <c r="AN107" s="38"/>
      <c r="AO107" s="38"/>
      <c r="AP107" s="38"/>
      <c r="AQ107" s="38"/>
      <c r="AR107" s="38"/>
      <c r="AS107" s="38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</row>
    <row r="108" spans="1:138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38"/>
      <c r="N108" s="38"/>
      <c r="O108" s="38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4"/>
      <c r="AL108" s="34"/>
      <c r="AM108" s="34"/>
      <c r="AN108" s="38"/>
      <c r="AO108" s="38"/>
      <c r="AP108" s="38"/>
      <c r="AQ108" s="38"/>
      <c r="AR108" s="38"/>
      <c r="AS108" s="38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</row>
    <row r="109" spans="1:138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38"/>
      <c r="N109" s="38"/>
      <c r="O109" s="38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4"/>
      <c r="AL109" s="34"/>
      <c r="AM109" s="34"/>
      <c r="AN109" s="38"/>
      <c r="AO109" s="38"/>
      <c r="AP109" s="38"/>
      <c r="AQ109" s="38"/>
      <c r="AR109" s="38"/>
      <c r="AS109" s="38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</row>
    <row r="110" spans="1:138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38"/>
      <c r="N110" s="38"/>
      <c r="O110" s="38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4"/>
      <c r="AL110" s="34"/>
      <c r="AM110" s="34"/>
      <c r="AN110" s="38"/>
      <c r="AO110" s="38"/>
      <c r="AP110" s="38"/>
      <c r="AQ110" s="38"/>
      <c r="AR110" s="38"/>
      <c r="AS110" s="38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</row>
    <row r="111" spans="1:138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38"/>
      <c r="N111" s="38"/>
      <c r="O111" s="38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4"/>
      <c r="AL111" s="34"/>
      <c r="AM111" s="34"/>
      <c r="AN111" s="38"/>
      <c r="AO111" s="38"/>
      <c r="AP111" s="38"/>
      <c r="AQ111" s="38"/>
      <c r="AR111" s="38"/>
      <c r="AS111" s="38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</row>
    <row r="112" spans="1:138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38"/>
      <c r="N112" s="38"/>
      <c r="O112" s="38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4"/>
      <c r="AL112" s="34"/>
      <c r="AM112" s="34"/>
      <c r="AN112" s="38"/>
      <c r="AO112" s="38"/>
      <c r="AP112" s="38"/>
      <c r="AQ112" s="38"/>
      <c r="AR112" s="38"/>
      <c r="AS112" s="38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</row>
    <row r="113" spans="1:138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38"/>
      <c r="N113" s="38"/>
      <c r="O113" s="38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4"/>
      <c r="AL113" s="34"/>
      <c r="AM113" s="34"/>
      <c r="AN113" s="38"/>
      <c r="AO113" s="38"/>
      <c r="AP113" s="38"/>
      <c r="AQ113" s="38"/>
      <c r="AR113" s="38"/>
      <c r="AS113" s="38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</row>
    <row r="114" spans="1:138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38"/>
      <c r="N114" s="38"/>
      <c r="O114" s="38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4"/>
      <c r="AL114" s="34"/>
      <c r="AM114" s="34"/>
      <c r="AN114" s="38"/>
      <c r="AO114" s="38"/>
      <c r="AP114" s="38"/>
      <c r="AQ114" s="38"/>
      <c r="AR114" s="38"/>
      <c r="AS114" s="38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</row>
    <row r="115" spans="1:138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38"/>
      <c r="N115" s="38"/>
      <c r="O115" s="38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4"/>
      <c r="AL115" s="34"/>
      <c r="AM115" s="34"/>
      <c r="AN115" s="38"/>
      <c r="AO115" s="38"/>
      <c r="AP115" s="38"/>
      <c r="AQ115" s="38"/>
      <c r="AR115" s="38"/>
      <c r="AS115" s="38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</row>
    <row r="116" spans="1:138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38"/>
      <c r="N116" s="38"/>
      <c r="O116" s="38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4"/>
      <c r="AL116" s="34"/>
      <c r="AM116" s="34"/>
      <c r="AN116" s="38"/>
      <c r="AO116" s="38"/>
      <c r="AP116" s="38"/>
      <c r="AQ116" s="38"/>
      <c r="AR116" s="38"/>
      <c r="AS116" s="38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</row>
    <row r="117" spans="1:138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38"/>
      <c r="N117" s="38"/>
      <c r="O117" s="38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4"/>
      <c r="AL117" s="34"/>
      <c r="AM117" s="34"/>
      <c r="AN117" s="38"/>
      <c r="AO117" s="38"/>
      <c r="AP117" s="38"/>
      <c r="AQ117" s="38"/>
      <c r="AR117" s="38"/>
      <c r="AS117" s="38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</row>
    <row r="118" spans="1:138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38"/>
      <c r="N118" s="38"/>
      <c r="O118" s="38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4"/>
      <c r="AL118" s="34"/>
      <c r="AM118" s="34"/>
      <c r="AN118" s="38"/>
      <c r="AO118" s="38"/>
      <c r="AP118" s="38"/>
      <c r="AQ118" s="38"/>
      <c r="AR118" s="38"/>
      <c r="AS118" s="38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</row>
    <row r="119" spans="1:138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38"/>
      <c r="N119" s="38"/>
      <c r="O119" s="38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4"/>
      <c r="AL119" s="34"/>
      <c r="AM119" s="34"/>
      <c r="AN119" s="38"/>
      <c r="AO119" s="38"/>
      <c r="AP119" s="38"/>
      <c r="AQ119" s="38"/>
      <c r="AR119" s="38"/>
      <c r="AS119" s="38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</row>
    <row r="120" spans="1:138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38"/>
      <c r="N120" s="38"/>
      <c r="O120" s="38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4"/>
      <c r="AL120" s="34"/>
      <c r="AM120" s="34"/>
      <c r="AN120" s="38"/>
      <c r="AO120" s="38"/>
      <c r="AP120" s="38"/>
      <c r="AQ120" s="38"/>
      <c r="AR120" s="38"/>
      <c r="AS120" s="38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</row>
    <row r="121" spans="1:138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38"/>
      <c r="N121" s="38"/>
      <c r="O121" s="38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4"/>
      <c r="AL121" s="34"/>
      <c r="AM121" s="34"/>
      <c r="AN121" s="38"/>
      <c r="AO121" s="38"/>
      <c r="AP121" s="38"/>
      <c r="AQ121" s="38"/>
      <c r="AR121" s="38"/>
      <c r="AS121" s="38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</row>
    <row r="122" spans="1:138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38"/>
      <c r="N122" s="38"/>
      <c r="O122" s="38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4"/>
      <c r="AL122" s="34"/>
      <c r="AM122" s="34"/>
      <c r="AN122" s="38"/>
      <c r="AO122" s="38"/>
      <c r="AP122" s="38"/>
      <c r="AQ122" s="38"/>
      <c r="AR122" s="38"/>
      <c r="AS122" s="38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</row>
    <row r="123" spans="1:138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38"/>
      <c r="N123" s="38"/>
      <c r="O123" s="38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4"/>
      <c r="AL123" s="34"/>
      <c r="AM123" s="34"/>
      <c r="AN123" s="38"/>
      <c r="AO123" s="38"/>
      <c r="AP123" s="38"/>
      <c r="AQ123" s="38"/>
      <c r="AR123" s="38"/>
      <c r="AS123" s="38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</row>
    <row r="124" spans="1:138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38"/>
      <c r="N124" s="38"/>
      <c r="O124" s="38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4"/>
      <c r="AL124" s="34"/>
      <c r="AM124" s="34"/>
      <c r="AN124" s="38"/>
      <c r="AO124" s="38"/>
      <c r="AP124" s="38"/>
      <c r="AQ124" s="38"/>
      <c r="AR124" s="38"/>
      <c r="AS124" s="38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</row>
    <row r="125" spans="1:138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38"/>
      <c r="N125" s="38"/>
      <c r="O125" s="38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4"/>
      <c r="AL125" s="34"/>
      <c r="AM125" s="34"/>
      <c r="AN125" s="38"/>
      <c r="AO125" s="38"/>
      <c r="AP125" s="38"/>
      <c r="AQ125" s="38"/>
      <c r="AR125" s="38"/>
      <c r="AS125" s="38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</row>
    <row r="126" spans="1:138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38"/>
      <c r="N126" s="38"/>
      <c r="O126" s="38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4"/>
      <c r="AL126" s="34"/>
      <c r="AM126" s="34"/>
      <c r="AN126" s="38"/>
      <c r="AO126" s="38"/>
      <c r="AP126" s="38"/>
      <c r="AQ126" s="38"/>
      <c r="AR126" s="38"/>
      <c r="AS126" s="38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</row>
    <row r="127" spans="1:138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38"/>
      <c r="N127" s="38"/>
      <c r="O127" s="38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4"/>
      <c r="AL127" s="34"/>
      <c r="AM127" s="34"/>
      <c r="AN127" s="38"/>
      <c r="AO127" s="38"/>
      <c r="AP127" s="38"/>
      <c r="AQ127" s="38"/>
      <c r="AR127" s="38"/>
      <c r="AS127" s="38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</row>
    <row r="128" spans="1:138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38"/>
      <c r="N128" s="38"/>
      <c r="O128" s="38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4"/>
      <c r="AL128" s="34"/>
      <c r="AM128" s="34"/>
      <c r="AN128" s="38"/>
      <c r="AO128" s="38"/>
      <c r="AP128" s="38"/>
      <c r="AQ128" s="38"/>
      <c r="AR128" s="38"/>
      <c r="AS128" s="38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</row>
    <row r="129" spans="1:138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38"/>
      <c r="N129" s="38"/>
      <c r="O129" s="38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4"/>
      <c r="AL129" s="34"/>
      <c r="AM129" s="34"/>
      <c r="AN129" s="38"/>
      <c r="AO129" s="38"/>
      <c r="AP129" s="38"/>
      <c r="AQ129" s="38"/>
      <c r="AR129" s="38"/>
      <c r="AS129" s="38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</row>
    <row r="130" spans="1:138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38"/>
      <c r="N130" s="38"/>
      <c r="O130" s="38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4"/>
      <c r="AL130" s="34"/>
      <c r="AM130" s="34"/>
      <c r="AN130" s="38"/>
      <c r="AO130" s="38"/>
      <c r="AP130" s="38"/>
      <c r="AQ130" s="38"/>
      <c r="AR130" s="38"/>
      <c r="AS130" s="38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</row>
    <row r="131" spans="1:138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38"/>
      <c r="N131" s="38"/>
      <c r="O131" s="38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4"/>
      <c r="AL131" s="34"/>
      <c r="AM131" s="34"/>
      <c r="AN131" s="38"/>
      <c r="AO131" s="38"/>
      <c r="AP131" s="38"/>
      <c r="AQ131" s="38"/>
      <c r="AR131" s="38"/>
      <c r="AS131" s="38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</row>
    <row r="132" spans="1:138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38"/>
      <c r="N132" s="38"/>
      <c r="O132" s="38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4"/>
      <c r="AL132" s="34"/>
      <c r="AM132" s="34"/>
      <c r="AN132" s="38"/>
      <c r="AO132" s="38"/>
      <c r="AP132" s="38"/>
      <c r="AQ132" s="38"/>
      <c r="AR132" s="38"/>
      <c r="AS132" s="38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</row>
    <row r="133" spans="1:138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38"/>
      <c r="N133" s="38"/>
      <c r="O133" s="38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4"/>
      <c r="AL133" s="34"/>
      <c r="AM133" s="34"/>
      <c r="AN133" s="38"/>
      <c r="AO133" s="38"/>
      <c r="AP133" s="38"/>
      <c r="AQ133" s="38"/>
      <c r="AR133" s="38"/>
      <c r="AS133" s="38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</row>
    <row r="134" spans="1:138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38"/>
      <c r="N134" s="38"/>
      <c r="O134" s="38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4"/>
      <c r="AL134" s="34"/>
      <c r="AM134" s="34"/>
      <c r="AN134" s="38"/>
      <c r="AO134" s="38"/>
      <c r="AP134" s="38"/>
      <c r="AQ134" s="38"/>
      <c r="AR134" s="38"/>
      <c r="AS134" s="38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</row>
    <row r="135" spans="1:138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38"/>
      <c r="N135" s="38"/>
      <c r="O135" s="38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4"/>
      <c r="AL135" s="34"/>
      <c r="AM135" s="34"/>
      <c r="AN135" s="38"/>
      <c r="AO135" s="38"/>
      <c r="AP135" s="38"/>
      <c r="AQ135" s="38"/>
      <c r="AR135" s="38"/>
      <c r="AS135" s="38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</row>
    <row r="136" spans="1:138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38"/>
      <c r="N136" s="38"/>
      <c r="O136" s="38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4"/>
      <c r="AL136" s="34"/>
      <c r="AM136" s="34"/>
      <c r="AN136" s="38"/>
      <c r="AO136" s="38"/>
      <c r="AP136" s="38"/>
      <c r="AQ136" s="38"/>
      <c r="AR136" s="38"/>
      <c r="AS136" s="38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</row>
    <row r="137" spans="1:138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38"/>
      <c r="N137" s="38"/>
      <c r="O137" s="38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4"/>
      <c r="AL137" s="34"/>
      <c r="AM137" s="34"/>
      <c r="AN137" s="38"/>
      <c r="AO137" s="38"/>
      <c r="AP137" s="38"/>
      <c r="AQ137" s="38"/>
      <c r="AR137" s="38"/>
      <c r="AS137" s="38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</row>
    <row r="138" spans="1:138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38"/>
      <c r="N138" s="38"/>
      <c r="O138" s="38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4"/>
      <c r="AL138" s="34"/>
      <c r="AM138" s="34"/>
      <c r="AN138" s="38"/>
      <c r="AO138" s="38"/>
      <c r="AP138" s="38"/>
      <c r="AQ138" s="38"/>
      <c r="AR138" s="38"/>
      <c r="AS138" s="38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</row>
    <row r="139" spans="1:138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38"/>
      <c r="N139" s="38"/>
      <c r="O139" s="38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4"/>
      <c r="AL139" s="34"/>
      <c r="AM139" s="34"/>
      <c r="AN139" s="38"/>
      <c r="AO139" s="38"/>
      <c r="AP139" s="38"/>
      <c r="AQ139" s="38"/>
      <c r="AR139" s="38"/>
      <c r="AS139" s="38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</row>
    <row r="140" spans="1:138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38"/>
      <c r="N140" s="38"/>
      <c r="O140" s="38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4"/>
      <c r="AL140" s="34"/>
      <c r="AM140" s="34"/>
      <c r="AN140" s="38"/>
      <c r="AO140" s="38"/>
      <c r="AP140" s="38"/>
      <c r="AQ140" s="38"/>
      <c r="AR140" s="38"/>
      <c r="AS140" s="38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</row>
    <row r="141" spans="1:138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38"/>
      <c r="N141" s="38"/>
      <c r="O141" s="38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4"/>
      <c r="AL141" s="34"/>
      <c r="AM141" s="34"/>
      <c r="AN141" s="38"/>
      <c r="AO141" s="38"/>
      <c r="AP141" s="38"/>
      <c r="AQ141" s="38"/>
      <c r="AR141" s="38"/>
      <c r="AS141" s="38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</row>
    <row r="142" spans="1:138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38"/>
      <c r="N142" s="38"/>
      <c r="O142" s="38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4"/>
      <c r="AL142" s="34"/>
      <c r="AM142" s="34"/>
      <c r="AN142" s="38"/>
      <c r="AO142" s="38"/>
      <c r="AP142" s="38"/>
      <c r="AQ142" s="38"/>
      <c r="AR142" s="38"/>
      <c r="AS142" s="38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</row>
    <row r="143" spans="1:138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38"/>
      <c r="N143" s="38"/>
      <c r="O143" s="38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4"/>
      <c r="AL143" s="34"/>
      <c r="AM143" s="34"/>
      <c r="AN143" s="38"/>
      <c r="AO143" s="38"/>
      <c r="AP143" s="38"/>
      <c r="AQ143" s="38"/>
      <c r="AR143" s="38"/>
      <c r="AS143" s="38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</row>
    <row r="144" spans="1:138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38"/>
      <c r="N144" s="38"/>
      <c r="O144" s="38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4"/>
      <c r="AL144" s="34"/>
      <c r="AM144" s="34"/>
      <c r="AN144" s="38"/>
      <c r="AO144" s="38"/>
      <c r="AP144" s="38"/>
      <c r="AQ144" s="38"/>
      <c r="AR144" s="38"/>
      <c r="AS144" s="38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</row>
    <row r="145" spans="1:138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38"/>
      <c r="N145" s="38"/>
      <c r="O145" s="38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4"/>
      <c r="AL145" s="34"/>
      <c r="AM145" s="34"/>
      <c r="AN145" s="38"/>
      <c r="AO145" s="38"/>
      <c r="AP145" s="38"/>
      <c r="AQ145" s="38"/>
      <c r="AR145" s="38"/>
      <c r="AS145" s="38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</row>
    <row r="146" spans="1:138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38"/>
      <c r="N146" s="38"/>
      <c r="O146" s="38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4"/>
      <c r="AL146" s="34"/>
      <c r="AM146" s="34"/>
      <c r="AN146" s="38"/>
      <c r="AO146" s="38"/>
      <c r="AP146" s="38"/>
      <c r="AQ146" s="38"/>
      <c r="AR146" s="38"/>
      <c r="AS146" s="38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</row>
    <row r="147" spans="1:138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38"/>
      <c r="N147" s="38"/>
      <c r="O147" s="38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4"/>
      <c r="AL147" s="34"/>
      <c r="AM147" s="34"/>
      <c r="AN147" s="38"/>
      <c r="AO147" s="38"/>
      <c r="AP147" s="38"/>
      <c r="AQ147" s="38"/>
      <c r="AR147" s="38"/>
      <c r="AS147" s="38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</row>
    <row r="148" spans="1:138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38"/>
      <c r="N148" s="38"/>
      <c r="O148" s="38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4"/>
      <c r="AL148" s="34"/>
      <c r="AM148" s="34"/>
      <c r="AN148" s="38"/>
      <c r="AO148" s="38"/>
      <c r="AP148" s="38"/>
      <c r="AQ148" s="38"/>
      <c r="AR148" s="38"/>
      <c r="AS148" s="38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</row>
    <row r="149" spans="1:138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38"/>
      <c r="N149" s="38"/>
      <c r="O149" s="38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4"/>
      <c r="AL149" s="34"/>
      <c r="AM149" s="34"/>
      <c r="AN149" s="38"/>
      <c r="AO149" s="38"/>
      <c r="AP149" s="38"/>
      <c r="AQ149" s="38"/>
      <c r="AR149" s="38"/>
      <c r="AS149" s="38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</row>
    <row r="150" spans="1:138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38"/>
      <c r="N150" s="38"/>
      <c r="O150" s="38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4"/>
      <c r="AL150" s="34"/>
      <c r="AM150" s="34"/>
      <c r="AN150" s="38"/>
      <c r="AO150" s="38"/>
      <c r="AP150" s="38"/>
      <c r="AQ150" s="38"/>
      <c r="AR150" s="38"/>
      <c r="AS150" s="38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</row>
    <row r="151" spans="1:138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38"/>
      <c r="N151" s="38"/>
      <c r="O151" s="38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4"/>
      <c r="AL151" s="34"/>
      <c r="AM151" s="34"/>
      <c r="AN151" s="38"/>
      <c r="AO151" s="38"/>
      <c r="AP151" s="38"/>
      <c r="AQ151" s="38"/>
      <c r="AR151" s="38"/>
      <c r="AS151" s="38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</row>
    <row r="152" spans="1:138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38"/>
      <c r="N152" s="38"/>
      <c r="O152" s="38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4"/>
      <c r="AL152" s="34"/>
      <c r="AM152" s="34"/>
      <c r="AN152" s="38"/>
      <c r="AO152" s="38"/>
      <c r="AP152" s="38"/>
      <c r="AQ152" s="38"/>
      <c r="AR152" s="38"/>
      <c r="AS152" s="38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</row>
    <row r="153" spans="1:138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38"/>
      <c r="N153" s="38"/>
      <c r="O153" s="38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4"/>
      <c r="AL153" s="34"/>
      <c r="AM153" s="34"/>
      <c r="AN153" s="38"/>
      <c r="AO153" s="38"/>
      <c r="AP153" s="38"/>
      <c r="AQ153" s="38"/>
      <c r="AR153" s="38"/>
      <c r="AS153" s="38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</row>
    <row r="154" spans="1:138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38"/>
      <c r="N154" s="38"/>
      <c r="O154" s="38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4"/>
      <c r="AL154" s="34"/>
      <c r="AM154" s="34"/>
      <c r="AN154" s="38"/>
      <c r="AO154" s="38"/>
      <c r="AP154" s="38"/>
      <c r="AQ154" s="38"/>
      <c r="AR154" s="38"/>
      <c r="AS154" s="38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</row>
    <row r="155" spans="1:138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38"/>
      <c r="N155" s="38"/>
      <c r="O155" s="38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4"/>
      <c r="AL155" s="34"/>
      <c r="AM155" s="34"/>
      <c r="AN155" s="38"/>
      <c r="AO155" s="38"/>
      <c r="AP155" s="38"/>
      <c r="AQ155" s="38"/>
      <c r="AR155" s="38"/>
      <c r="AS155" s="38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</row>
    <row r="156" spans="1:138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38"/>
      <c r="N156" s="38"/>
      <c r="O156" s="38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4"/>
      <c r="AL156" s="34"/>
      <c r="AM156" s="34"/>
      <c r="AN156" s="38"/>
      <c r="AO156" s="38"/>
      <c r="AP156" s="38"/>
      <c r="AQ156" s="38"/>
      <c r="AR156" s="38"/>
      <c r="AS156" s="38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</row>
    <row r="157" spans="1:138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38"/>
      <c r="N157" s="38"/>
      <c r="O157" s="38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4"/>
      <c r="AL157" s="34"/>
      <c r="AM157" s="34"/>
      <c r="AN157" s="38"/>
      <c r="AO157" s="38"/>
      <c r="AP157" s="38"/>
      <c r="AQ157" s="38"/>
      <c r="AR157" s="38"/>
      <c r="AS157" s="38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</row>
    <row r="158" spans="1:138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38"/>
      <c r="N158" s="38"/>
      <c r="O158" s="38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4"/>
      <c r="AL158" s="34"/>
      <c r="AM158" s="34"/>
      <c r="AN158" s="38"/>
      <c r="AO158" s="38"/>
      <c r="AP158" s="38"/>
      <c r="AQ158" s="38"/>
      <c r="AR158" s="38"/>
      <c r="AS158" s="38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</row>
    <row r="159" spans="1:138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38"/>
      <c r="N159" s="38"/>
      <c r="O159" s="38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4"/>
      <c r="AL159" s="34"/>
      <c r="AM159" s="34"/>
      <c r="AN159" s="38"/>
      <c r="AO159" s="38"/>
      <c r="AP159" s="38"/>
      <c r="AQ159" s="38"/>
      <c r="AR159" s="38"/>
      <c r="AS159" s="38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</row>
    <row r="160" spans="1:138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38"/>
      <c r="N160" s="38"/>
      <c r="O160" s="38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4"/>
      <c r="AL160" s="34"/>
      <c r="AM160" s="34"/>
      <c r="AN160" s="38"/>
      <c r="AO160" s="38"/>
      <c r="AP160" s="38"/>
      <c r="AQ160" s="38"/>
      <c r="AR160" s="38"/>
      <c r="AS160" s="38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</row>
    <row r="161" spans="1:138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38"/>
      <c r="N161" s="38"/>
      <c r="O161" s="38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4"/>
      <c r="AL161" s="34"/>
      <c r="AM161" s="34"/>
      <c r="AN161" s="38"/>
      <c r="AO161" s="38"/>
      <c r="AP161" s="38"/>
      <c r="AQ161" s="38"/>
      <c r="AR161" s="38"/>
      <c r="AS161" s="38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</row>
    <row r="162" spans="1:138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38"/>
      <c r="N162" s="38"/>
      <c r="O162" s="38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4"/>
      <c r="AL162" s="34"/>
      <c r="AM162" s="34"/>
      <c r="AN162" s="38"/>
      <c r="AO162" s="38"/>
      <c r="AP162" s="38"/>
      <c r="AQ162" s="38"/>
      <c r="AR162" s="38"/>
      <c r="AS162" s="38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</row>
    <row r="163" spans="1:138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38"/>
      <c r="N163" s="38"/>
      <c r="O163" s="38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4"/>
      <c r="AL163" s="34"/>
      <c r="AM163" s="34"/>
      <c r="AN163" s="38"/>
      <c r="AO163" s="38"/>
      <c r="AP163" s="38"/>
      <c r="AQ163" s="38"/>
      <c r="AR163" s="38"/>
      <c r="AS163" s="38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</row>
    <row r="164" spans="1:138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38"/>
      <c r="N164" s="38"/>
      <c r="O164" s="38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4"/>
      <c r="AL164" s="34"/>
      <c r="AM164" s="34"/>
      <c r="AN164" s="38"/>
      <c r="AO164" s="38"/>
      <c r="AP164" s="38"/>
      <c r="AQ164" s="38"/>
      <c r="AR164" s="38"/>
      <c r="AS164" s="38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</row>
    <row r="165" spans="1:138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38"/>
      <c r="N165" s="38"/>
      <c r="O165" s="38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4"/>
      <c r="AL165" s="34"/>
      <c r="AM165" s="34"/>
      <c r="AN165" s="38"/>
      <c r="AO165" s="38"/>
      <c r="AP165" s="38"/>
      <c r="AQ165" s="38"/>
      <c r="AR165" s="38"/>
      <c r="AS165" s="38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</row>
    <row r="166" spans="1:138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38"/>
      <c r="N166" s="38"/>
      <c r="O166" s="38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4"/>
      <c r="AL166" s="34"/>
      <c r="AM166" s="34"/>
      <c r="AN166" s="38"/>
      <c r="AO166" s="38"/>
      <c r="AP166" s="38"/>
      <c r="AQ166" s="38"/>
      <c r="AR166" s="38"/>
      <c r="AS166" s="38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</row>
    <row r="167" spans="1:138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38"/>
      <c r="N167" s="38"/>
      <c r="O167" s="38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4"/>
      <c r="AL167" s="34"/>
      <c r="AM167" s="34"/>
      <c r="AN167" s="38"/>
      <c r="AO167" s="38"/>
      <c r="AP167" s="38"/>
      <c r="AQ167" s="38"/>
      <c r="AR167" s="38"/>
      <c r="AS167" s="38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</row>
    <row r="168" spans="1:138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38"/>
      <c r="N168" s="38"/>
      <c r="O168" s="38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4"/>
      <c r="AL168" s="34"/>
      <c r="AM168" s="34"/>
      <c r="AN168" s="38"/>
      <c r="AO168" s="38"/>
      <c r="AP168" s="38"/>
      <c r="AQ168" s="38"/>
      <c r="AR168" s="38"/>
      <c r="AS168" s="38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</row>
    <row r="169" spans="1:138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38"/>
      <c r="N169" s="38"/>
      <c r="O169" s="38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4"/>
      <c r="AL169" s="34"/>
      <c r="AM169" s="34"/>
      <c r="AN169" s="38"/>
      <c r="AO169" s="38"/>
      <c r="AP169" s="38"/>
      <c r="AQ169" s="38"/>
      <c r="AR169" s="38"/>
      <c r="AS169" s="38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</row>
    <row r="170" spans="1:138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38"/>
      <c r="N170" s="38"/>
      <c r="O170" s="38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4"/>
      <c r="AL170" s="34"/>
      <c r="AM170" s="34"/>
      <c r="AN170" s="38"/>
      <c r="AO170" s="38"/>
      <c r="AP170" s="38"/>
      <c r="AQ170" s="38"/>
      <c r="AR170" s="38"/>
      <c r="AS170" s="38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</row>
    <row r="171" spans="1:138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38"/>
      <c r="N171" s="38"/>
      <c r="O171" s="38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4"/>
      <c r="AL171" s="34"/>
      <c r="AM171" s="34"/>
      <c r="AN171" s="38"/>
      <c r="AO171" s="38"/>
      <c r="AP171" s="38"/>
      <c r="AQ171" s="38"/>
      <c r="AR171" s="38"/>
      <c r="AS171" s="38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</row>
    <row r="172" spans="1:138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38"/>
      <c r="N172" s="38"/>
      <c r="O172" s="38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4"/>
      <c r="AL172" s="34"/>
      <c r="AM172" s="34"/>
      <c r="AN172" s="38"/>
      <c r="AO172" s="38"/>
      <c r="AP172" s="38"/>
      <c r="AQ172" s="38"/>
      <c r="AR172" s="38"/>
      <c r="AS172" s="38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</row>
    <row r="173" spans="1:138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38"/>
      <c r="N173" s="38"/>
      <c r="O173" s="38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4"/>
      <c r="AL173" s="34"/>
      <c r="AM173" s="34"/>
      <c r="AN173" s="38"/>
      <c r="AO173" s="38"/>
      <c r="AP173" s="38"/>
      <c r="AQ173" s="38"/>
      <c r="AR173" s="38"/>
      <c r="AS173" s="38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</row>
    <row r="174" spans="1:138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38"/>
      <c r="N174" s="38"/>
      <c r="O174" s="38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4"/>
      <c r="AL174" s="34"/>
      <c r="AM174" s="34"/>
      <c r="AN174" s="38"/>
      <c r="AO174" s="38"/>
      <c r="AP174" s="38"/>
      <c r="AQ174" s="38"/>
      <c r="AR174" s="38"/>
      <c r="AS174" s="38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</row>
    <row r="175" spans="1:138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38"/>
      <c r="N175" s="38"/>
      <c r="O175" s="38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4"/>
      <c r="AL175" s="34"/>
      <c r="AM175" s="34"/>
      <c r="AN175" s="38"/>
      <c r="AO175" s="38"/>
      <c r="AP175" s="38"/>
      <c r="AQ175" s="38"/>
      <c r="AR175" s="38"/>
      <c r="AS175" s="38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</row>
    <row r="176" spans="1:138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38"/>
      <c r="N176" s="38"/>
      <c r="O176" s="38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4"/>
      <c r="AL176" s="34"/>
      <c r="AM176" s="34"/>
      <c r="AN176" s="38"/>
      <c r="AO176" s="38"/>
      <c r="AP176" s="38"/>
      <c r="AQ176" s="38"/>
      <c r="AR176" s="38"/>
      <c r="AS176" s="38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</row>
    <row r="177" spans="1:138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38"/>
      <c r="N177" s="38"/>
      <c r="O177" s="38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4"/>
      <c r="AL177" s="34"/>
      <c r="AM177" s="34"/>
      <c r="AN177" s="38"/>
      <c r="AO177" s="38"/>
      <c r="AP177" s="38"/>
      <c r="AQ177" s="38"/>
      <c r="AR177" s="38"/>
      <c r="AS177" s="38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</row>
    <row r="178" spans="1:138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38"/>
      <c r="N178" s="38"/>
      <c r="O178" s="38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4"/>
      <c r="AL178" s="34"/>
      <c r="AM178" s="34"/>
      <c r="AN178" s="38"/>
      <c r="AO178" s="38"/>
      <c r="AP178" s="38"/>
      <c r="AQ178" s="38"/>
      <c r="AR178" s="38"/>
      <c r="AS178" s="38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</row>
    <row r="179" spans="1:138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38"/>
      <c r="N179" s="38"/>
      <c r="O179" s="38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4"/>
      <c r="AL179" s="34"/>
      <c r="AM179" s="34"/>
      <c r="AN179" s="38"/>
      <c r="AO179" s="38"/>
      <c r="AP179" s="38"/>
      <c r="AQ179" s="38"/>
      <c r="AR179" s="38"/>
      <c r="AS179" s="38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</row>
    <row r="180" spans="1:138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38"/>
      <c r="N180" s="38"/>
      <c r="O180" s="38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4"/>
      <c r="AL180" s="34"/>
      <c r="AM180" s="34"/>
      <c r="AN180" s="38"/>
      <c r="AO180" s="38"/>
      <c r="AP180" s="38"/>
      <c r="AQ180" s="38"/>
      <c r="AR180" s="38"/>
      <c r="AS180" s="38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</row>
    <row r="181" spans="1:138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38"/>
      <c r="N181" s="38"/>
      <c r="O181" s="38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4"/>
      <c r="AL181" s="34"/>
      <c r="AM181" s="34"/>
      <c r="AN181" s="38"/>
      <c r="AO181" s="38"/>
      <c r="AP181" s="38"/>
      <c r="AQ181" s="38"/>
      <c r="AR181" s="38"/>
      <c r="AS181" s="38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</row>
    <row r="182" spans="1:138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38"/>
      <c r="N182" s="38"/>
      <c r="O182" s="38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4"/>
      <c r="AL182" s="34"/>
      <c r="AM182" s="34"/>
      <c r="AN182" s="38"/>
      <c r="AO182" s="38"/>
      <c r="AP182" s="38"/>
      <c r="AQ182" s="38"/>
      <c r="AR182" s="38"/>
      <c r="AS182" s="38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</row>
    <row r="183" spans="1:138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38"/>
      <c r="N183" s="38"/>
      <c r="O183" s="38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4"/>
      <c r="AL183" s="34"/>
      <c r="AM183" s="34"/>
      <c r="AN183" s="38"/>
      <c r="AO183" s="38"/>
      <c r="AP183" s="38"/>
      <c r="AQ183" s="38"/>
      <c r="AR183" s="38"/>
      <c r="AS183" s="38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</row>
    <row r="184" spans="1:138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38"/>
      <c r="N184" s="38"/>
      <c r="O184" s="38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4"/>
      <c r="AL184" s="34"/>
      <c r="AM184" s="34"/>
      <c r="AN184" s="38"/>
      <c r="AO184" s="38"/>
      <c r="AP184" s="38"/>
      <c r="AQ184" s="38"/>
      <c r="AR184" s="38"/>
      <c r="AS184" s="38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</row>
    <row r="185" spans="1:138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38"/>
      <c r="N185" s="38"/>
      <c r="O185" s="38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4"/>
      <c r="AL185" s="34"/>
      <c r="AM185" s="34"/>
      <c r="AN185" s="38"/>
      <c r="AO185" s="38"/>
      <c r="AP185" s="38"/>
      <c r="AQ185" s="38"/>
      <c r="AR185" s="38"/>
      <c r="AS185" s="38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</row>
    <row r="186" spans="1:138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38"/>
      <c r="N186" s="38"/>
      <c r="O186" s="38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4"/>
      <c r="AL186" s="34"/>
      <c r="AM186" s="34"/>
      <c r="AN186" s="38"/>
      <c r="AO186" s="38"/>
      <c r="AP186" s="38"/>
      <c r="AQ186" s="38"/>
      <c r="AR186" s="38"/>
      <c r="AS186" s="38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</row>
    <row r="187" spans="1:138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38"/>
      <c r="N187" s="38"/>
      <c r="O187" s="38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4"/>
      <c r="AL187" s="34"/>
      <c r="AM187" s="34"/>
      <c r="AN187" s="38"/>
      <c r="AO187" s="38"/>
      <c r="AP187" s="38"/>
      <c r="AQ187" s="38"/>
      <c r="AR187" s="38"/>
      <c r="AS187" s="38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</row>
    <row r="188" spans="1:138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38"/>
      <c r="N188" s="38"/>
      <c r="O188" s="38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4"/>
      <c r="AL188" s="34"/>
      <c r="AM188" s="34"/>
      <c r="AN188" s="38"/>
      <c r="AO188" s="38"/>
      <c r="AP188" s="38"/>
      <c r="AQ188" s="38"/>
      <c r="AR188" s="38"/>
      <c r="AS188" s="38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</row>
    <row r="189" spans="1:138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38"/>
      <c r="N189" s="38"/>
      <c r="O189" s="38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4"/>
      <c r="AL189" s="34"/>
      <c r="AM189" s="34"/>
      <c r="AN189" s="38"/>
      <c r="AO189" s="38"/>
      <c r="AP189" s="38"/>
      <c r="AQ189" s="38"/>
      <c r="AR189" s="38"/>
      <c r="AS189" s="38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</row>
    <row r="190" spans="1:138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38"/>
      <c r="N190" s="38"/>
      <c r="O190" s="38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4"/>
      <c r="AL190" s="34"/>
      <c r="AM190" s="34"/>
      <c r="AN190" s="38"/>
      <c r="AO190" s="38"/>
      <c r="AP190" s="38"/>
      <c r="AQ190" s="38"/>
      <c r="AR190" s="38"/>
      <c r="AS190" s="38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</row>
    <row r="191" spans="1:138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38"/>
      <c r="N191" s="38"/>
      <c r="O191" s="38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4"/>
      <c r="AL191" s="34"/>
      <c r="AM191" s="34"/>
      <c r="AN191" s="38"/>
      <c r="AO191" s="38"/>
      <c r="AP191" s="38"/>
      <c r="AQ191" s="38"/>
      <c r="AR191" s="38"/>
      <c r="AS191" s="38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</row>
    <row r="192" spans="1:138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38"/>
      <c r="N192" s="38"/>
      <c r="O192" s="38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4"/>
      <c r="AL192" s="34"/>
      <c r="AM192" s="34"/>
      <c r="AN192" s="38"/>
      <c r="AO192" s="38"/>
      <c r="AP192" s="38"/>
      <c r="AQ192" s="38"/>
      <c r="AR192" s="38"/>
      <c r="AS192" s="38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</row>
    <row r="193" spans="1:138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38"/>
      <c r="N193" s="38"/>
      <c r="O193" s="38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4"/>
      <c r="AL193" s="34"/>
      <c r="AM193" s="34"/>
      <c r="AN193" s="38"/>
      <c r="AO193" s="38"/>
      <c r="AP193" s="38"/>
      <c r="AQ193" s="38"/>
      <c r="AR193" s="38"/>
      <c r="AS193" s="38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</row>
    <row r="194" spans="1:138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38"/>
      <c r="N194" s="38"/>
      <c r="O194" s="38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4"/>
      <c r="AL194" s="34"/>
      <c r="AM194" s="34"/>
      <c r="AN194" s="38"/>
      <c r="AO194" s="38"/>
      <c r="AP194" s="38"/>
      <c r="AQ194" s="38"/>
      <c r="AR194" s="38"/>
      <c r="AS194" s="38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</row>
    <row r="195" spans="1:138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38"/>
      <c r="N195" s="38"/>
      <c r="O195" s="38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4"/>
      <c r="AL195" s="34"/>
      <c r="AM195" s="34"/>
      <c r="AN195" s="38"/>
      <c r="AO195" s="38"/>
      <c r="AP195" s="38"/>
      <c r="AQ195" s="38"/>
      <c r="AR195" s="38"/>
      <c r="AS195" s="38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</row>
    <row r="196" spans="1:138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38"/>
      <c r="N196" s="38"/>
      <c r="O196" s="38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4"/>
      <c r="AL196" s="34"/>
      <c r="AM196" s="34"/>
      <c r="AN196" s="38"/>
      <c r="AO196" s="38"/>
      <c r="AP196" s="38"/>
      <c r="AQ196" s="38"/>
      <c r="AR196" s="38"/>
      <c r="AS196" s="38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</row>
    <row r="197" spans="1:138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38"/>
      <c r="N197" s="38"/>
      <c r="O197" s="38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4"/>
      <c r="AL197" s="34"/>
      <c r="AM197" s="34"/>
      <c r="AN197" s="38"/>
      <c r="AO197" s="38"/>
      <c r="AP197" s="38"/>
      <c r="AQ197" s="38"/>
      <c r="AR197" s="38"/>
      <c r="AS197" s="38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</row>
    <row r="198" spans="1:138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38"/>
      <c r="N198" s="38"/>
      <c r="O198" s="38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4"/>
      <c r="AL198" s="34"/>
      <c r="AM198" s="34"/>
      <c r="AN198" s="38"/>
      <c r="AO198" s="38"/>
      <c r="AP198" s="38"/>
      <c r="AQ198" s="38"/>
      <c r="AR198" s="38"/>
      <c r="AS198" s="38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</row>
    <row r="199" spans="1:138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38"/>
      <c r="N199" s="38"/>
      <c r="O199" s="38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4"/>
      <c r="AL199" s="34"/>
      <c r="AM199" s="34"/>
      <c r="AN199" s="38"/>
      <c r="AO199" s="38"/>
      <c r="AP199" s="38"/>
      <c r="AQ199" s="38"/>
      <c r="AR199" s="38"/>
      <c r="AS199" s="38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</row>
    <row r="200" spans="1:138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38"/>
      <c r="N200" s="38"/>
      <c r="O200" s="38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4"/>
      <c r="AL200" s="34"/>
      <c r="AM200" s="34"/>
      <c r="AN200" s="38"/>
      <c r="AO200" s="38"/>
      <c r="AP200" s="38"/>
      <c r="AQ200" s="38"/>
      <c r="AR200" s="38"/>
      <c r="AS200" s="38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</row>
    <row r="201" spans="1:138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38"/>
      <c r="N201" s="38"/>
      <c r="O201" s="38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4"/>
      <c r="AL201" s="34"/>
      <c r="AM201" s="34"/>
      <c r="AN201" s="38"/>
      <c r="AO201" s="38"/>
      <c r="AP201" s="38"/>
      <c r="AQ201" s="38"/>
      <c r="AR201" s="38"/>
      <c r="AS201" s="38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</row>
    <row r="202" spans="1:138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38"/>
      <c r="N202" s="38"/>
      <c r="O202" s="38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4"/>
      <c r="AL202" s="34"/>
      <c r="AM202" s="34"/>
      <c r="AN202" s="38"/>
      <c r="AO202" s="38"/>
      <c r="AP202" s="38"/>
      <c r="AQ202" s="38"/>
      <c r="AR202" s="38"/>
      <c r="AS202" s="38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</row>
    <row r="203" spans="1:138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38"/>
      <c r="N203" s="38"/>
      <c r="O203" s="38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4"/>
      <c r="AL203" s="34"/>
      <c r="AM203" s="34"/>
      <c r="AN203" s="38"/>
      <c r="AO203" s="38"/>
      <c r="AP203" s="38"/>
      <c r="AQ203" s="38"/>
      <c r="AR203" s="38"/>
      <c r="AS203" s="38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</row>
  </sheetData>
  <sheetProtection password="CEA2" sheet="1" objects="1"/>
  <mergeCells count="2">
    <mergeCell ref="B1:F1"/>
    <mergeCell ref="A1:A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Cover</vt:lpstr>
      <vt:lpstr>IOFC 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Snyder</dc:creator>
  <cp:lastModifiedBy>Esteban Divano</cp:lastModifiedBy>
  <dcterms:created xsi:type="dcterms:W3CDTF">2015-06-02T20:18:44Z</dcterms:created>
  <dcterms:modified xsi:type="dcterms:W3CDTF">2026-07-28T18:24:22Z</dcterms:modified>
</cp:coreProperties>
</file>